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activeTab="1"/>
  </bookViews>
  <sheets>
    <sheet name="Второе чтение" sheetId="35" r:id="rId1"/>
    <sheet name="Январь" sheetId="36" r:id="rId2"/>
  </sheets>
  <definedNames>
    <definedName name="_xlnm.Print_Area" localSheetId="0">'Второе чтение'!$A$1:$E$42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6" l="1"/>
  <c r="D31" i="36" l="1"/>
  <c r="D27" i="36"/>
  <c r="C31" i="36"/>
  <c r="C13" i="36"/>
  <c r="C27" i="36"/>
  <c r="C26" i="36"/>
  <c r="C20" i="36"/>
  <c r="C9" i="36"/>
  <c r="E36" i="36" l="1"/>
  <c r="D36" i="36"/>
  <c r="C36" i="36"/>
  <c r="E32" i="36"/>
  <c r="D32" i="36"/>
  <c r="C32" i="36"/>
  <c r="E25" i="36"/>
  <c r="D25" i="36"/>
  <c r="C25" i="36"/>
  <c r="E21" i="36"/>
  <c r="D21" i="36"/>
  <c r="C21" i="36"/>
  <c r="E16" i="36"/>
  <c r="D16" i="36"/>
  <c r="C16" i="36"/>
  <c r="E14" i="36"/>
  <c r="D14" i="36"/>
  <c r="C14" i="36"/>
  <c r="E6" i="36"/>
  <c r="E43" i="36" s="1"/>
  <c r="D6" i="36"/>
  <c r="C6" i="36"/>
  <c r="D43" i="36" l="1"/>
  <c r="C43" i="36"/>
  <c r="E35" i="35"/>
  <c r="D35" i="35"/>
  <c r="C35" i="35"/>
  <c r="C31" i="35"/>
  <c r="E31" i="35"/>
  <c r="D31" i="35"/>
  <c r="C24" i="35"/>
  <c r="E20" i="35"/>
  <c r="D20" i="35"/>
  <c r="E15" i="35"/>
  <c r="D15" i="35"/>
  <c r="C15" i="35"/>
  <c r="D13" i="35"/>
  <c r="C13" i="35"/>
  <c r="E13" i="35"/>
  <c r="C5" i="35"/>
  <c r="D5" i="35"/>
  <c r="D24" i="35" l="1"/>
  <c r="D42" i="35" s="1"/>
  <c r="C20" i="35"/>
  <c r="C42" i="35" s="1"/>
  <c r="E24" i="35"/>
  <c r="E5" i="35"/>
  <c r="E42" i="35" l="1"/>
</calcChain>
</file>

<file path=xl/sharedStrings.xml><?xml version="1.0" encoding="utf-8"?>
<sst xmlns="http://schemas.openxmlformats.org/spreadsheetml/2006/main" count="161" uniqueCount="80">
  <si>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</si>
  <si>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</si>
  <si>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</si>
  <si>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</si>
  <si>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</si>
  <si>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</si>
  <si>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</si>
  <si>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</si>
  <si>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</si>
  <si>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</si>
  <si>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</si>
  <si>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</si>
  <si>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</si>
  <si>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</si>
  <si>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</si>
  <si>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</si>
  <si>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</si>
  <si>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</si>
  <si>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</si>
  <si>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</si>
  <si>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</si>
  <si>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</si>
  <si>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</si>
  <si>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</si>
  <si>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</si>
  <si>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</si>
  <si>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</si>
  <si>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</si>
  <si>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</si>
  <si>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</si>
  <si>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</si>
  <si>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</si>
  <si>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</si>
  <si>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</si>
  <si>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</si>
  <si>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</si>
  <si>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</si>
  <si>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</si>
  <si>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</si>
  <si>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</si>
  <si>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</si>
  <si>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</si>
  <si>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</si>
  <si>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</si>
  <si>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</si>
  <si>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</si>
  <si>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</si>
  <si>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</si>
  <si>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</si>
  <si>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</si>
  <si>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</si>
  <si>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</si>
  <si>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</si>
  <si>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</si>
  <si>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</si>
  <si>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</si>
  <si>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</si>
  <si>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</si>
  <si>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</si>
  <si>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</si>
  <si>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</si>
  <si>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</si>
  <si>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</si>
  <si>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</si>
  <si>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2022 год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</si>
  <si>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</si>
  <si>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</si>
  <si>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</si>
  <si>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</si>
  <si>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</si>
  <si>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</si>
  <si>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</si>
  <si>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</si>
  <si>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</si>
  <si>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</si>
  <si>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Профессиональная подготовка, повышение квалификации</t>
  </si>
  <si>
    <t>2024 год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</si>
  <si>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2022 год и на плановый период 2023 и 2024 годов</t>
  </si>
  <si>
    <t xml:space="preserve">Приложение № 6                                                                                            к решению Совета Приволжского муниципального района от 22.12.2021 № 77                                                                       "О бюджете Приволжского муниципального района на 2022 год и на плановый период 2023 и 2024 годов" </t>
  </si>
  <si>
    <t>(в редакции решения Совета от 27.01.2022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</si>
</sst>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justify"/>
    </xf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0" fillId="0" borderId="0" xfId="0" applyBorder="1" applyAlignment="1">
      <alignment vertical="justify"/>
    </xf>
    <xf numFmtId="49" fontId="1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vertical="justify" wrapText="1"/>
    </xf>
    <xf numFmtId="0" fontId="5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vertical="justify" wrapText="1"/>
    </xf>
    <xf numFmtId="4" fontId="3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6" fillId="2" borderId="1" xfId="0" applyFont="1" applyFill="1" applyBorder="1"/>
    <xf numFmtId="0" fontId="5" fillId="2" borderId="1" xfId="0" applyFont="1" applyFill="1" applyBorder="1"/>
    <xf numFmtId="0" fontId="6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2"/>
  <sheetViews>
    <sheetView view="pageBreakPreview" zoomScale="90" zoomScaleNormal="100" zoomScaleSheetLayoutView="90" workbookViewId="0">
      <selection activeCell="B14" sqref="B14"/>
    </sheetView>
  </sheetViews>
  <sheetFormatPr defaultRowHeight="15" x14ac:dyDescent="0.25"/>
  <cols>
    <col min="1" max="1" width="12.85546875" customWidth="1"/>
    <col min="2" max="2" width="85.140625" style="1" customWidth="1"/>
    <col min="3" max="3" width="19.140625" customWidth="1"/>
    <col min="4" max="4" width="21.28515625" customWidth="1"/>
    <col min="5" max="5" width="20" customWidth="1"/>
  </cols>
  <sheetData>
    <row r="1" spans="1:5" ht="95.25" customHeight="1" x14ac:dyDescent="0.25">
      <c r="A1" s="8"/>
      <c r="B1" s="9"/>
      <c r="C1" s="30" t="s">
        <v>78</v>
      </c>
      <c r="D1" s="31"/>
      <c r="E1" s="31"/>
    </row>
    <row r="2" spans="1:5" ht="39.75" customHeight="1" x14ac:dyDescent="0.25">
      <c r="A2" s="32" t="s">
        <v>77</v>
      </c>
      <c r="B2" s="33"/>
      <c r="C2" s="33"/>
      <c r="D2" s="34"/>
      <c r="E2" s="34"/>
    </row>
    <row r="3" spans="1:5" ht="18.75" x14ac:dyDescent="0.25">
      <c r="A3" s="8"/>
      <c r="B3" s="24"/>
      <c r="C3" s="25"/>
      <c r="D3" s="35" t="s">
        <v>61</v>
      </c>
      <c r="E3" s="35"/>
    </row>
    <row r="4" spans="1:5" ht="31.5" x14ac:dyDescent="0.25">
      <c r="A4" s="6" t="s">
        <v>62</v>
      </c>
      <c r="B4" s="12" t="s">
        <v>4</v>
      </c>
      <c r="C4" s="6" t="s">
        <v>64</v>
      </c>
      <c r="D4" s="13" t="s">
        <v>67</v>
      </c>
      <c r="E4" s="13" t="s">
        <v>76</v>
      </c>
    </row>
    <row r="5" spans="1:5" ht="17.25" customHeight="1" x14ac:dyDescent="0.25">
      <c r="A5" s="14" t="s">
        <v>5</v>
      </c>
      <c r="B5" s="15" t="s">
        <v>68</v>
      </c>
      <c r="C5" s="3">
        <f>SUM(C6:C12)</f>
        <v>45270398.649999999</v>
      </c>
      <c r="D5" s="3">
        <f t="shared" ref="D5:E5" si="0">SUM(D6:D12)</f>
        <v>43857201.509999998</v>
      </c>
      <c r="E5" s="3">
        <f t="shared" si="0"/>
        <v>43969380.669999994</v>
      </c>
    </row>
    <row r="6" spans="1:5" ht="35.25" customHeight="1" x14ac:dyDescent="0.25">
      <c r="A6" s="7" t="s">
        <v>0</v>
      </c>
      <c r="B6" s="4" t="s">
        <v>69</v>
      </c>
      <c r="C6" s="18">
        <v>1741425</v>
      </c>
      <c r="D6" s="18">
        <v>1718640</v>
      </c>
      <c r="E6" s="18">
        <v>1817640</v>
      </c>
    </row>
    <row r="7" spans="1:5" ht="30.75" customHeight="1" x14ac:dyDescent="0.25">
      <c r="A7" s="7" t="s">
        <v>1</v>
      </c>
      <c r="B7" s="4" t="s">
        <v>70</v>
      </c>
      <c r="C7" s="18">
        <v>1078836.69</v>
      </c>
      <c r="D7" s="18">
        <v>988693.5</v>
      </c>
      <c r="E7" s="18">
        <v>988693.5</v>
      </c>
    </row>
    <row r="8" spans="1:5" ht="34.5" customHeight="1" x14ac:dyDescent="0.25">
      <c r="A8" s="7" t="s">
        <v>2</v>
      </c>
      <c r="B8" s="4" t="s">
        <v>71</v>
      </c>
      <c r="C8" s="18">
        <v>28538142.93</v>
      </c>
      <c r="D8" s="19">
        <v>27847653.149999999</v>
      </c>
      <c r="E8" s="19">
        <v>27847653.149999999</v>
      </c>
    </row>
    <row r="9" spans="1:5" ht="15.75" x14ac:dyDescent="0.25">
      <c r="A9" s="7" t="s">
        <v>6</v>
      </c>
      <c r="B9" s="4" t="s">
        <v>7</v>
      </c>
      <c r="C9" s="20">
        <v>35345.31</v>
      </c>
      <c r="D9" s="19">
        <v>2108.94</v>
      </c>
      <c r="E9" s="19">
        <v>1893.75</v>
      </c>
    </row>
    <row r="10" spans="1:5" ht="36" customHeight="1" x14ac:dyDescent="0.25">
      <c r="A10" s="7" t="s">
        <v>3</v>
      </c>
      <c r="B10" s="4" t="s">
        <v>72</v>
      </c>
      <c r="C10" s="18">
        <v>11576655.92</v>
      </c>
      <c r="D10" s="19">
        <v>10986856.02</v>
      </c>
      <c r="E10" s="19">
        <v>11000250.369999999</v>
      </c>
    </row>
    <row r="11" spans="1:5" ht="15.75" x14ac:dyDescent="0.25">
      <c r="A11" s="7" t="s">
        <v>8</v>
      </c>
      <c r="B11" s="4" t="s">
        <v>9</v>
      </c>
      <c r="C11" s="18">
        <v>500000</v>
      </c>
      <c r="D11" s="18">
        <v>500000</v>
      </c>
      <c r="E11" s="18">
        <v>500000</v>
      </c>
    </row>
    <row r="12" spans="1:5" ht="15.75" x14ac:dyDescent="0.25">
      <c r="A12" s="7" t="s">
        <v>10</v>
      </c>
      <c r="B12" s="4" t="s">
        <v>11</v>
      </c>
      <c r="C12" s="18">
        <v>1799992.8</v>
      </c>
      <c r="D12" s="19">
        <v>1813249.9</v>
      </c>
      <c r="E12" s="19">
        <v>1813249.9</v>
      </c>
    </row>
    <row r="13" spans="1:5" ht="15.75" x14ac:dyDescent="0.25">
      <c r="A13" s="14" t="s">
        <v>47</v>
      </c>
      <c r="B13" s="15" t="s">
        <v>48</v>
      </c>
      <c r="C13" s="21">
        <f>SUM(C14)</f>
        <v>110000</v>
      </c>
      <c r="D13" s="21">
        <f t="shared" ref="D13:E13" si="1">SUM(D14)</f>
        <v>111000</v>
      </c>
      <c r="E13" s="21">
        <f t="shared" si="1"/>
        <v>112000</v>
      </c>
    </row>
    <row r="14" spans="1:5" ht="15.75" x14ac:dyDescent="0.25">
      <c r="A14" s="7" t="s">
        <v>49</v>
      </c>
      <c r="B14" s="4" t="s">
        <v>73</v>
      </c>
      <c r="C14" s="18">
        <v>110000</v>
      </c>
      <c r="D14" s="18">
        <v>111000</v>
      </c>
      <c r="E14" s="18">
        <v>112000</v>
      </c>
    </row>
    <row r="15" spans="1:5" ht="15.75" x14ac:dyDescent="0.25">
      <c r="A15" s="14" t="s">
        <v>12</v>
      </c>
      <c r="B15" s="15" t="s">
        <v>13</v>
      </c>
      <c r="C15" s="21">
        <f>SUM(C16:C19)</f>
        <v>11220620.76</v>
      </c>
      <c r="D15" s="21">
        <f t="shared" ref="D15:E15" si="2">SUM(D16:D19)</f>
        <v>7416193.1100000003</v>
      </c>
      <c r="E15" s="21">
        <f t="shared" si="2"/>
        <v>7546765.46</v>
      </c>
    </row>
    <row r="16" spans="1:5" ht="15.75" x14ac:dyDescent="0.25">
      <c r="A16" s="7" t="s">
        <v>14</v>
      </c>
      <c r="B16" s="4" t="s">
        <v>15</v>
      </c>
      <c r="C16" s="18">
        <v>96392.85</v>
      </c>
      <c r="D16" s="18">
        <v>54245.25</v>
      </c>
      <c r="E16" s="18">
        <v>54245.25</v>
      </c>
    </row>
    <row r="17" spans="1:5" ht="15.75" x14ac:dyDescent="0.25">
      <c r="A17" s="7" t="s">
        <v>60</v>
      </c>
      <c r="B17" s="4" t="s">
        <v>63</v>
      </c>
      <c r="C17" s="18">
        <v>1679424.78</v>
      </c>
      <c r="D17" s="18">
        <v>1657237.49</v>
      </c>
      <c r="E17" s="18">
        <v>1679049.84</v>
      </c>
    </row>
    <row r="18" spans="1:5" ht="15.75" x14ac:dyDescent="0.25">
      <c r="A18" s="7" t="s">
        <v>38</v>
      </c>
      <c r="B18" s="4" t="s">
        <v>39</v>
      </c>
      <c r="C18" s="18">
        <v>9224802.7599999998</v>
      </c>
      <c r="D18" s="19">
        <v>5484710</v>
      </c>
      <c r="E18" s="19">
        <v>5593470</v>
      </c>
    </row>
    <row r="19" spans="1:5" ht="15.75" x14ac:dyDescent="0.25">
      <c r="A19" s="7" t="s">
        <v>43</v>
      </c>
      <c r="B19" s="28" t="s">
        <v>44</v>
      </c>
      <c r="C19" s="18">
        <v>220000.37</v>
      </c>
      <c r="D19" s="19">
        <v>220000.37</v>
      </c>
      <c r="E19" s="19">
        <v>220000.37</v>
      </c>
    </row>
    <row r="20" spans="1:5" ht="15.75" x14ac:dyDescent="0.25">
      <c r="A20" s="14" t="s">
        <v>16</v>
      </c>
      <c r="B20" s="29" t="s">
        <v>45</v>
      </c>
      <c r="C20" s="21">
        <f>SUM(C21:C23)</f>
        <v>2742567.68</v>
      </c>
      <c r="D20" s="21">
        <f t="shared" ref="D20:E20" si="3">SUM(D21:D23)</f>
        <v>1242567.6799999999</v>
      </c>
      <c r="E20" s="21">
        <f t="shared" si="3"/>
        <v>1242567.6799999999</v>
      </c>
    </row>
    <row r="21" spans="1:5" ht="15.75" x14ac:dyDescent="0.25">
      <c r="A21" s="7" t="s">
        <v>50</v>
      </c>
      <c r="B21" s="28" t="s">
        <v>51</v>
      </c>
      <c r="C21" s="18">
        <v>20647.68</v>
      </c>
      <c r="D21" s="18">
        <v>20647.68</v>
      </c>
      <c r="E21" s="18">
        <v>20647.68</v>
      </c>
    </row>
    <row r="22" spans="1:5" ht="15.75" x14ac:dyDescent="0.25">
      <c r="A22" s="7" t="s">
        <v>17</v>
      </c>
      <c r="B22" s="28" t="s">
        <v>46</v>
      </c>
      <c r="C22" s="18">
        <v>491700</v>
      </c>
      <c r="D22" s="19">
        <v>491700</v>
      </c>
      <c r="E22" s="19">
        <v>491700</v>
      </c>
    </row>
    <row r="23" spans="1:5" ht="15.75" x14ac:dyDescent="0.25">
      <c r="A23" s="7" t="s">
        <v>53</v>
      </c>
      <c r="B23" s="4" t="s">
        <v>52</v>
      </c>
      <c r="C23" s="18">
        <v>2230220</v>
      </c>
      <c r="D23" s="19">
        <v>730220</v>
      </c>
      <c r="E23" s="19">
        <v>730220</v>
      </c>
    </row>
    <row r="24" spans="1:5" ht="15.75" x14ac:dyDescent="0.25">
      <c r="A24" s="14" t="s">
        <v>18</v>
      </c>
      <c r="B24" s="15" t="s">
        <v>19</v>
      </c>
      <c r="C24" s="21">
        <f>SUM(C25:C30)</f>
        <v>329285189.03000003</v>
      </c>
      <c r="D24" s="21">
        <f t="shared" ref="D24:E24" si="4">SUM(D25:D30)</f>
        <v>288385078.97000003</v>
      </c>
      <c r="E24" s="21">
        <f t="shared" si="4"/>
        <v>265007089.74000001</v>
      </c>
    </row>
    <row r="25" spans="1:5" ht="15.75" x14ac:dyDescent="0.25">
      <c r="A25" s="7" t="s">
        <v>20</v>
      </c>
      <c r="B25" s="4" t="s">
        <v>21</v>
      </c>
      <c r="C25" s="18">
        <v>149265111.44999999</v>
      </c>
      <c r="D25" s="19">
        <v>131478107.98</v>
      </c>
      <c r="E25" s="19">
        <v>118658077.56</v>
      </c>
    </row>
    <row r="26" spans="1:5" ht="15.75" x14ac:dyDescent="0.25">
      <c r="A26" s="7" t="s">
        <v>22</v>
      </c>
      <c r="B26" s="4" t="s">
        <v>23</v>
      </c>
      <c r="C26" s="18">
        <v>130856107.40000001</v>
      </c>
      <c r="D26" s="19">
        <v>107495053.98</v>
      </c>
      <c r="E26" s="19">
        <v>101881559.56999999</v>
      </c>
    </row>
    <row r="27" spans="1:5" ht="15.75" x14ac:dyDescent="0.25">
      <c r="A27" s="7" t="s">
        <v>58</v>
      </c>
      <c r="B27" s="4" t="s">
        <v>59</v>
      </c>
      <c r="C27" s="18">
        <v>21860140.949999999</v>
      </c>
      <c r="D27" s="19">
        <v>18977279.890000001</v>
      </c>
      <c r="E27" s="19">
        <v>18806018.09</v>
      </c>
    </row>
    <row r="28" spans="1:5" ht="15.75" x14ac:dyDescent="0.25">
      <c r="A28" s="7" t="s">
        <v>24</v>
      </c>
      <c r="B28" s="4" t="s">
        <v>75</v>
      </c>
      <c r="C28" s="19">
        <v>174000</v>
      </c>
      <c r="D28" s="19">
        <v>174000</v>
      </c>
      <c r="E28" s="19">
        <v>174000</v>
      </c>
    </row>
    <row r="29" spans="1:5" ht="17.25" customHeight="1" x14ac:dyDescent="0.25">
      <c r="A29" s="7" t="s">
        <v>25</v>
      </c>
      <c r="B29" s="4" t="s">
        <v>74</v>
      </c>
      <c r="C29" s="18">
        <v>1191600</v>
      </c>
      <c r="D29" s="19">
        <v>1191600</v>
      </c>
      <c r="E29" s="19">
        <v>1196600</v>
      </c>
    </row>
    <row r="30" spans="1:5" ht="15.75" x14ac:dyDescent="0.25">
      <c r="A30" s="7" t="s">
        <v>26</v>
      </c>
      <c r="B30" s="4" t="s">
        <v>27</v>
      </c>
      <c r="C30" s="18">
        <v>25938229.23</v>
      </c>
      <c r="D30" s="19">
        <v>29069037.120000001</v>
      </c>
      <c r="E30" s="19">
        <v>24290834.52</v>
      </c>
    </row>
    <row r="31" spans="1:5" ht="15.75" x14ac:dyDescent="0.25">
      <c r="A31" s="14">
        <v>1000</v>
      </c>
      <c r="B31" s="22" t="s">
        <v>28</v>
      </c>
      <c r="C31" s="21">
        <f>SUM(C32:C34)</f>
        <v>5112003.3499999996</v>
      </c>
      <c r="D31" s="21">
        <f t="shared" ref="D31:E31" si="5">SUM(D32:D34)</f>
        <v>5824208.9700000007</v>
      </c>
      <c r="E31" s="21">
        <f t="shared" si="5"/>
        <v>5793173.8200000003</v>
      </c>
    </row>
    <row r="32" spans="1:5" ht="15.75" x14ac:dyDescent="0.25">
      <c r="A32" s="7">
        <v>1001</v>
      </c>
      <c r="B32" s="23" t="s">
        <v>29</v>
      </c>
      <c r="C32" s="18">
        <v>1864273.2</v>
      </c>
      <c r="D32" s="18">
        <v>1864273.2</v>
      </c>
      <c r="E32" s="18">
        <v>1864273.2</v>
      </c>
    </row>
    <row r="33" spans="1:5" ht="15.75" x14ac:dyDescent="0.25">
      <c r="A33" s="7">
        <v>1003</v>
      </c>
      <c r="B33" s="23" t="s">
        <v>30</v>
      </c>
      <c r="C33" s="18">
        <v>325262.98</v>
      </c>
      <c r="D33" s="19">
        <v>239399.07</v>
      </c>
      <c r="E33" s="19">
        <v>208363.92</v>
      </c>
    </row>
    <row r="34" spans="1:5" ht="15.75" x14ac:dyDescent="0.25">
      <c r="A34" s="7" t="s">
        <v>31</v>
      </c>
      <c r="B34" s="23" t="s">
        <v>32</v>
      </c>
      <c r="C34" s="18">
        <v>2922467.17</v>
      </c>
      <c r="D34" s="19">
        <v>3720536.7</v>
      </c>
      <c r="E34" s="19">
        <v>3720536.7</v>
      </c>
    </row>
    <row r="35" spans="1:5" ht="15.75" x14ac:dyDescent="0.25">
      <c r="A35" s="7" t="s">
        <v>54</v>
      </c>
      <c r="B35" s="22" t="s">
        <v>56</v>
      </c>
      <c r="C35" s="21">
        <f>SUM(C36:C37)</f>
        <v>707685.5</v>
      </c>
      <c r="D35" s="21">
        <f t="shared" ref="D35:E35" si="6">SUM(D36:D37)</f>
        <v>797485.5</v>
      </c>
      <c r="E35" s="21">
        <f t="shared" si="6"/>
        <v>935485.5</v>
      </c>
    </row>
    <row r="36" spans="1:5" ht="15.75" x14ac:dyDescent="0.25">
      <c r="A36" s="7" t="s">
        <v>65</v>
      </c>
      <c r="B36" s="23" t="s">
        <v>66</v>
      </c>
      <c r="C36" s="18">
        <v>607685.5</v>
      </c>
      <c r="D36" s="18">
        <v>697485.5</v>
      </c>
      <c r="E36" s="18">
        <v>835485.5</v>
      </c>
    </row>
    <row r="37" spans="1:5" ht="15.75" x14ac:dyDescent="0.25">
      <c r="A37" s="7" t="s">
        <v>55</v>
      </c>
      <c r="B37" s="4" t="s">
        <v>57</v>
      </c>
      <c r="C37" s="18">
        <v>100000</v>
      </c>
      <c r="D37" s="2">
        <v>100000</v>
      </c>
      <c r="E37" s="2">
        <v>100000</v>
      </c>
    </row>
    <row r="38" spans="1:5" ht="15.75" hidden="1" x14ac:dyDescent="0.25">
      <c r="A38" s="14" t="s">
        <v>40</v>
      </c>
      <c r="B38" s="15" t="s">
        <v>42</v>
      </c>
      <c r="C38" s="3"/>
      <c r="D38" s="5"/>
      <c r="E38" s="5"/>
    </row>
    <row r="39" spans="1:5" ht="15.75" hidden="1" x14ac:dyDescent="0.25">
      <c r="A39" s="7" t="s">
        <v>41</v>
      </c>
      <c r="B39" s="4" t="s">
        <v>42</v>
      </c>
      <c r="C39" s="2"/>
      <c r="D39" s="5"/>
      <c r="E39" s="5"/>
    </row>
    <row r="40" spans="1:5" ht="18.75" hidden="1" customHeight="1" x14ac:dyDescent="0.25">
      <c r="A40" s="14" t="s">
        <v>34</v>
      </c>
      <c r="B40" s="16" t="s">
        <v>35</v>
      </c>
      <c r="C40" s="3"/>
      <c r="D40" s="5"/>
      <c r="E40" s="5"/>
    </row>
    <row r="41" spans="1:5" ht="31.5" hidden="1" x14ac:dyDescent="0.25">
      <c r="A41" s="7" t="s">
        <v>36</v>
      </c>
      <c r="B41" s="17" t="s">
        <v>37</v>
      </c>
      <c r="C41" s="2"/>
      <c r="D41" s="5"/>
      <c r="E41" s="5"/>
    </row>
    <row r="42" spans="1:5" ht="18.75" x14ac:dyDescent="0.25">
      <c r="A42" s="10"/>
      <c r="B42" s="11" t="s">
        <v>33</v>
      </c>
      <c r="C42" s="3">
        <f>C5+C13+C15+C20+C24+C31+C35</f>
        <v>394448464.97000003</v>
      </c>
      <c r="D42" s="3">
        <f t="shared" ref="D42:E42" si="7">D5+D13+D15+D20+D24+D31+D35</f>
        <v>347633735.74000007</v>
      </c>
      <c r="E42" s="3">
        <f t="shared" si="7"/>
        <v>324606462.87</v>
      </c>
    </row>
  </sheetData>
  <mergeCells count="3">
    <mergeCell ref="C1:E1"/>
    <mergeCell ref="A2:E2"/>
    <mergeCell ref="D3:E3"/>
  </mergeCells>
  <pageMargins left="0.23622047244094491" right="0.23622047244094491" top="0.19685039370078741" bottom="0.19685039370078741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view="pageBreakPreview" topLeftCell="A25" zoomScaleNormal="100" zoomScaleSheetLayoutView="100" workbookViewId="0">
      <selection activeCell="A3" sqref="A3:E3"/>
    </sheetView>
  </sheetViews>
  <sheetFormatPr defaultRowHeight="15" x14ac:dyDescent="0.25"/>
  <cols>
    <col min="1" max="1" width="11.7109375" customWidth="1"/>
    <col min="2" max="2" width="75.42578125" style="1" customWidth="1"/>
    <col min="3" max="3" width="17.42578125" customWidth="1"/>
    <col min="4" max="4" width="17.85546875" customWidth="1"/>
    <col min="5" max="5" width="16.7109375" customWidth="1"/>
  </cols>
  <sheetData>
    <row r="1" spans="1:5" ht="95.25" customHeight="1" x14ac:dyDescent="0.25">
      <c r="A1" s="8"/>
      <c r="B1" s="9"/>
      <c r="C1" s="30" t="s">
        <v>78</v>
      </c>
      <c r="D1" s="31"/>
      <c r="E1" s="31"/>
    </row>
    <row r="2" spans="1:5" ht="39.75" customHeight="1" x14ac:dyDescent="0.25">
      <c r="A2" s="32" t="s">
        <v>77</v>
      </c>
      <c r="B2" s="33"/>
      <c r="C2" s="33"/>
      <c r="D2" s="34"/>
      <c r="E2" s="34"/>
    </row>
    <row r="3" spans="1:5" ht="26.25" customHeight="1" x14ac:dyDescent="0.25">
      <c r="A3" s="36" t="s">
        <v>79</v>
      </c>
      <c r="B3" s="36"/>
      <c r="C3" s="36"/>
      <c r="D3" s="36"/>
      <c r="E3" s="36"/>
    </row>
    <row r="4" spans="1:5" ht="19.5" x14ac:dyDescent="0.25">
      <c r="A4" s="8"/>
      <c r="B4" s="26"/>
      <c r="C4" s="27"/>
      <c r="D4" s="35" t="s">
        <v>61</v>
      </c>
      <c r="E4" s="35"/>
    </row>
    <row r="5" spans="1:5" ht="31.5" x14ac:dyDescent="0.25">
      <c r="A5" s="6" t="s">
        <v>62</v>
      </c>
      <c r="B5" s="12" t="s">
        <v>4</v>
      </c>
      <c r="C5" s="6" t="s">
        <v>64</v>
      </c>
      <c r="D5" s="13" t="s">
        <v>67</v>
      </c>
      <c r="E5" s="13" t="s">
        <v>76</v>
      </c>
    </row>
    <row r="6" spans="1:5" ht="17.25" customHeight="1" x14ac:dyDescent="0.25">
      <c r="A6" s="14" t="s">
        <v>5</v>
      </c>
      <c r="B6" s="15" t="s">
        <v>68</v>
      </c>
      <c r="C6" s="3">
        <f>SUM(C7:C13)</f>
        <v>48187590.649999999</v>
      </c>
      <c r="D6" s="3">
        <f t="shared" ref="D6:E6" si="0">SUM(D7:D13)</f>
        <v>43857201.509999998</v>
      </c>
      <c r="E6" s="3">
        <f t="shared" si="0"/>
        <v>43969380.669999994</v>
      </c>
    </row>
    <row r="7" spans="1:5" ht="35.25" customHeight="1" x14ac:dyDescent="0.25">
      <c r="A7" s="7" t="s">
        <v>0</v>
      </c>
      <c r="B7" s="4" t="s">
        <v>69</v>
      </c>
      <c r="C7" s="18">
        <v>1741425</v>
      </c>
      <c r="D7" s="18">
        <v>1718640</v>
      </c>
      <c r="E7" s="18">
        <v>1817640</v>
      </c>
    </row>
    <row r="8" spans="1:5" ht="30.75" customHeight="1" x14ac:dyDescent="0.25">
      <c r="A8" s="7" t="s">
        <v>1</v>
      </c>
      <c r="B8" s="4" t="s">
        <v>70</v>
      </c>
      <c r="C8" s="18">
        <v>1078836.69</v>
      </c>
      <c r="D8" s="18">
        <v>988693.5</v>
      </c>
      <c r="E8" s="18">
        <v>988693.5</v>
      </c>
    </row>
    <row r="9" spans="1:5" ht="34.5" customHeight="1" x14ac:dyDescent="0.25">
      <c r="A9" s="7" t="s">
        <v>2</v>
      </c>
      <c r="B9" s="4" t="s">
        <v>71</v>
      </c>
      <c r="C9" s="18">
        <f>28538142.93+50000</f>
        <v>28588142.93</v>
      </c>
      <c r="D9" s="19">
        <v>27847653.149999999</v>
      </c>
      <c r="E9" s="19">
        <v>27847653.149999999</v>
      </c>
    </row>
    <row r="10" spans="1:5" ht="15.75" x14ac:dyDescent="0.25">
      <c r="A10" s="7" t="s">
        <v>6</v>
      </c>
      <c r="B10" s="4" t="s">
        <v>7</v>
      </c>
      <c r="C10" s="20">
        <v>35345.31</v>
      </c>
      <c r="D10" s="19">
        <v>2108.94</v>
      </c>
      <c r="E10" s="19">
        <v>1893.75</v>
      </c>
    </row>
    <row r="11" spans="1:5" ht="36" customHeight="1" x14ac:dyDescent="0.25">
      <c r="A11" s="7" t="s">
        <v>3</v>
      </c>
      <c r="B11" s="4" t="s">
        <v>72</v>
      </c>
      <c r="C11" s="18">
        <v>11576655.92</v>
      </c>
      <c r="D11" s="19">
        <v>10986856.02</v>
      </c>
      <c r="E11" s="19">
        <v>11000250.369999999</v>
      </c>
    </row>
    <row r="12" spans="1:5" ht="15.75" x14ac:dyDescent="0.25">
      <c r="A12" s="7" t="s">
        <v>8</v>
      </c>
      <c r="B12" s="4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7" t="s">
        <v>10</v>
      </c>
      <c r="B13" s="4" t="s">
        <v>11</v>
      </c>
      <c r="C13" s="18">
        <f>1799992.8+10937+2856255</f>
        <v>4667184.8</v>
      </c>
      <c r="D13" s="19">
        <v>1813249.9</v>
      </c>
      <c r="E13" s="19">
        <v>1813249.9</v>
      </c>
    </row>
    <row r="14" spans="1:5" ht="15.75" x14ac:dyDescent="0.25">
      <c r="A14" s="14" t="s">
        <v>47</v>
      </c>
      <c r="B14" s="15" t="s">
        <v>48</v>
      </c>
      <c r="C14" s="21">
        <f>SUM(C15)</f>
        <v>110000</v>
      </c>
      <c r="D14" s="21">
        <f t="shared" ref="D14:E14" si="1">SUM(D15)</f>
        <v>111000</v>
      </c>
      <c r="E14" s="21">
        <f t="shared" si="1"/>
        <v>112000</v>
      </c>
    </row>
    <row r="15" spans="1:5" ht="15.75" x14ac:dyDescent="0.25">
      <c r="A15" s="7" t="s">
        <v>49</v>
      </c>
      <c r="B15" s="4" t="s">
        <v>73</v>
      </c>
      <c r="C15" s="18">
        <v>110000</v>
      </c>
      <c r="D15" s="18">
        <v>111000</v>
      </c>
      <c r="E15" s="18">
        <v>112000</v>
      </c>
    </row>
    <row r="16" spans="1:5" ht="15.75" x14ac:dyDescent="0.25">
      <c r="A16" s="14" t="s">
        <v>12</v>
      </c>
      <c r="B16" s="15" t="s">
        <v>13</v>
      </c>
      <c r="C16" s="21">
        <f>SUM(C17:C20)</f>
        <v>11230426.100000001</v>
      </c>
      <c r="D16" s="21">
        <f t="shared" ref="D16:E16" si="2">SUM(D17:D20)</f>
        <v>7416193.1100000003</v>
      </c>
      <c r="E16" s="21">
        <f t="shared" si="2"/>
        <v>7546765.46</v>
      </c>
    </row>
    <row r="17" spans="1:5" ht="15.75" x14ac:dyDescent="0.25">
      <c r="A17" s="7" t="s">
        <v>14</v>
      </c>
      <c r="B17" s="4" t="s">
        <v>15</v>
      </c>
      <c r="C17" s="18">
        <v>96392.85</v>
      </c>
      <c r="D17" s="18">
        <v>54245.25</v>
      </c>
      <c r="E17" s="18">
        <v>54245.25</v>
      </c>
    </row>
    <row r="18" spans="1:5" ht="15.75" x14ac:dyDescent="0.25">
      <c r="A18" s="7" t="s">
        <v>60</v>
      </c>
      <c r="B18" s="4" t="s">
        <v>63</v>
      </c>
      <c r="C18" s="18">
        <v>1679424.78</v>
      </c>
      <c r="D18" s="18">
        <v>1657237.49</v>
      </c>
      <c r="E18" s="18">
        <v>1679049.84</v>
      </c>
    </row>
    <row r="19" spans="1:5" ht="15.75" x14ac:dyDescent="0.25">
      <c r="A19" s="7" t="s">
        <v>38</v>
      </c>
      <c r="B19" s="4" t="s">
        <v>39</v>
      </c>
      <c r="C19" s="18">
        <v>9224802.7599999998</v>
      </c>
      <c r="D19" s="19">
        <v>5484710</v>
      </c>
      <c r="E19" s="19">
        <v>5593470</v>
      </c>
    </row>
    <row r="20" spans="1:5" ht="15.75" x14ac:dyDescent="0.25">
      <c r="A20" s="7" t="s">
        <v>43</v>
      </c>
      <c r="B20" s="28" t="s">
        <v>44</v>
      </c>
      <c r="C20" s="18">
        <f>220000.37+9805.34</f>
        <v>229805.71</v>
      </c>
      <c r="D20" s="19">
        <v>220000.37</v>
      </c>
      <c r="E20" s="19">
        <v>220000.37</v>
      </c>
    </row>
    <row r="21" spans="1:5" ht="15.75" x14ac:dyDescent="0.25">
      <c r="A21" s="14" t="s">
        <v>16</v>
      </c>
      <c r="B21" s="29" t="s">
        <v>45</v>
      </c>
      <c r="C21" s="21">
        <f>SUM(C22:C24)</f>
        <v>2742567.68</v>
      </c>
      <c r="D21" s="21">
        <f t="shared" ref="D21:E21" si="3">SUM(D22:D24)</f>
        <v>1242567.6799999999</v>
      </c>
      <c r="E21" s="21">
        <f t="shared" si="3"/>
        <v>1242567.6799999999</v>
      </c>
    </row>
    <row r="22" spans="1:5" ht="15.75" x14ac:dyDescent="0.25">
      <c r="A22" s="7" t="s">
        <v>50</v>
      </c>
      <c r="B22" s="28" t="s">
        <v>51</v>
      </c>
      <c r="C22" s="18">
        <v>20647.68</v>
      </c>
      <c r="D22" s="18">
        <v>20647.68</v>
      </c>
      <c r="E22" s="18">
        <v>20647.68</v>
      </c>
    </row>
    <row r="23" spans="1:5" ht="15.75" x14ac:dyDescent="0.25">
      <c r="A23" s="7" t="s">
        <v>17</v>
      </c>
      <c r="B23" s="28" t="s">
        <v>46</v>
      </c>
      <c r="C23" s="18">
        <v>491700</v>
      </c>
      <c r="D23" s="19">
        <v>491700</v>
      </c>
      <c r="E23" s="19">
        <v>491700</v>
      </c>
    </row>
    <row r="24" spans="1:5" ht="15.75" x14ac:dyDescent="0.25">
      <c r="A24" s="7" t="s">
        <v>53</v>
      </c>
      <c r="B24" s="4" t="s">
        <v>52</v>
      </c>
      <c r="C24" s="18">
        <v>2230220</v>
      </c>
      <c r="D24" s="19">
        <v>730220</v>
      </c>
      <c r="E24" s="19">
        <v>730220</v>
      </c>
    </row>
    <row r="25" spans="1:5" ht="15.75" x14ac:dyDescent="0.25">
      <c r="A25" s="14" t="s">
        <v>18</v>
      </c>
      <c r="B25" s="15" t="s">
        <v>19</v>
      </c>
      <c r="C25" s="21">
        <f>SUM(C26:C31)</f>
        <v>342765332.55999994</v>
      </c>
      <c r="D25" s="21">
        <f t="shared" ref="D25:E25" si="4">SUM(D26:D31)</f>
        <v>283694050.37</v>
      </c>
      <c r="E25" s="21">
        <f t="shared" si="4"/>
        <v>265007089.74000001</v>
      </c>
    </row>
    <row r="26" spans="1:5" ht="15.75" x14ac:dyDescent="0.25">
      <c r="A26" s="7" t="s">
        <v>20</v>
      </c>
      <c r="B26" s="4" t="s">
        <v>21</v>
      </c>
      <c r="C26" s="18">
        <f>149265111.45+6595161.46+35000+734857.52</f>
        <v>156630130.43000001</v>
      </c>
      <c r="D26" s="19">
        <v>131478107.98</v>
      </c>
      <c r="E26" s="19">
        <v>118658077.56</v>
      </c>
    </row>
    <row r="27" spans="1:5" ht="15.75" x14ac:dyDescent="0.25">
      <c r="A27" s="7" t="s">
        <v>22</v>
      </c>
      <c r="B27" s="4" t="s">
        <v>23</v>
      </c>
      <c r="C27" s="18">
        <f>130856107.4+318.56+6648656.66+621.08+187.57+26712.45+1435580-7980-1568745.8-158.46</f>
        <v>137391299.45999998</v>
      </c>
      <c r="D27" s="19">
        <f>107495053.98+474</f>
        <v>107495527.98</v>
      </c>
      <c r="E27" s="19">
        <v>101881559.56999999</v>
      </c>
    </row>
    <row r="28" spans="1:5" ht="15.75" x14ac:dyDescent="0.25">
      <c r="A28" s="7" t="s">
        <v>58</v>
      </c>
      <c r="B28" s="4" t="s">
        <v>59</v>
      </c>
      <c r="C28" s="18">
        <v>21860140.949999999</v>
      </c>
      <c r="D28" s="19">
        <v>18977279.890000001</v>
      </c>
      <c r="E28" s="19">
        <v>18806018.09</v>
      </c>
    </row>
    <row r="29" spans="1:5" ht="15.75" x14ac:dyDescent="0.25">
      <c r="A29" s="7" t="s">
        <v>24</v>
      </c>
      <c r="B29" s="4" t="s">
        <v>75</v>
      </c>
      <c r="C29" s="19">
        <v>174000</v>
      </c>
      <c r="D29" s="19">
        <v>174000</v>
      </c>
      <c r="E29" s="19">
        <v>174000</v>
      </c>
    </row>
    <row r="30" spans="1:5" ht="17.25" customHeight="1" x14ac:dyDescent="0.25">
      <c r="A30" s="7" t="s">
        <v>25</v>
      </c>
      <c r="B30" s="4" t="s">
        <v>74</v>
      </c>
      <c r="C30" s="18">
        <v>1191600</v>
      </c>
      <c r="D30" s="19">
        <v>1191600</v>
      </c>
      <c r="E30" s="19">
        <v>1196600</v>
      </c>
    </row>
    <row r="31" spans="1:5" ht="15.75" x14ac:dyDescent="0.25">
      <c r="A31" s="7" t="s">
        <v>26</v>
      </c>
      <c r="B31" s="4" t="s">
        <v>27</v>
      </c>
      <c r="C31" s="18">
        <f>25938229.23+1164500-1584407.41-160.1</f>
        <v>25518161.719999999</v>
      </c>
      <c r="D31" s="19">
        <f>29069037.12-4691028.6-474</f>
        <v>24377534.520000003</v>
      </c>
      <c r="E31" s="19">
        <v>24290834.52</v>
      </c>
    </row>
    <row r="32" spans="1:5" ht="15.75" x14ac:dyDescent="0.25">
      <c r="A32" s="14">
        <v>1000</v>
      </c>
      <c r="B32" s="22" t="s">
        <v>28</v>
      </c>
      <c r="C32" s="21">
        <f>SUM(C33:C35)</f>
        <v>5112003.3499999996</v>
      </c>
      <c r="D32" s="21">
        <f t="shared" ref="D32:E32" si="5">SUM(D33:D35)</f>
        <v>5706933.25</v>
      </c>
      <c r="E32" s="21">
        <f t="shared" si="5"/>
        <v>5793173.8200000003</v>
      </c>
    </row>
    <row r="33" spans="1:5" ht="15.75" x14ac:dyDescent="0.25">
      <c r="A33" s="7">
        <v>1001</v>
      </c>
      <c r="B33" s="23" t="s">
        <v>29</v>
      </c>
      <c r="C33" s="18">
        <v>1864273.2</v>
      </c>
      <c r="D33" s="18">
        <v>1864273.2</v>
      </c>
      <c r="E33" s="18">
        <v>1864273.2</v>
      </c>
    </row>
    <row r="34" spans="1:5" ht="15.75" x14ac:dyDescent="0.25">
      <c r="A34" s="7">
        <v>1003</v>
      </c>
      <c r="B34" s="23" t="s">
        <v>30</v>
      </c>
      <c r="C34" s="18">
        <v>325262.98</v>
      </c>
      <c r="D34" s="19">
        <f>239399.07-117275.72</f>
        <v>122123.35</v>
      </c>
      <c r="E34" s="19">
        <v>208363.92</v>
      </c>
    </row>
    <row r="35" spans="1:5" ht="15.75" x14ac:dyDescent="0.25">
      <c r="A35" s="7" t="s">
        <v>31</v>
      </c>
      <c r="B35" s="23" t="s">
        <v>32</v>
      </c>
      <c r="C35" s="18">
        <v>2922467.17</v>
      </c>
      <c r="D35" s="19">
        <v>3720536.7</v>
      </c>
      <c r="E35" s="19">
        <v>3720536.7</v>
      </c>
    </row>
    <row r="36" spans="1:5" ht="15.75" x14ac:dyDescent="0.25">
      <c r="A36" s="7" t="s">
        <v>54</v>
      </c>
      <c r="B36" s="22" t="s">
        <v>56</v>
      </c>
      <c r="C36" s="21">
        <f>SUM(C37:C38)</f>
        <v>707685.5</v>
      </c>
      <c r="D36" s="21">
        <f t="shared" ref="D36:E36" si="6">SUM(D37:D38)</f>
        <v>797485.5</v>
      </c>
      <c r="E36" s="21">
        <f t="shared" si="6"/>
        <v>935485.5</v>
      </c>
    </row>
    <row r="37" spans="1:5" ht="15.75" x14ac:dyDescent="0.25">
      <c r="A37" s="7" t="s">
        <v>65</v>
      </c>
      <c r="B37" s="23" t="s">
        <v>66</v>
      </c>
      <c r="C37" s="18">
        <v>607685.5</v>
      </c>
      <c r="D37" s="18">
        <v>697485.5</v>
      </c>
      <c r="E37" s="18">
        <v>835485.5</v>
      </c>
    </row>
    <row r="38" spans="1:5" ht="15.75" x14ac:dyDescent="0.25">
      <c r="A38" s="7" t="s">
        <v>55</v>
      </c>
      <c r="B38" s="4" t="s">
        <v>57</v>
      </c>
      <c r="C38" s="18">
        <v>100000</v>
      </c>
      <c r="D38" s="2">
        <v>100000</v>
      </c>
      <c r="E38" s="2">
        <v>100000</v>
      </c>
    </row>
    <row r="39" spans="1:5" ht="15.75" hidden="1" x14ac:dyDescent="0.25">
      <c r="A39" s="14" t="s">
        <v>40</v>
      </c>
      <c r="B39" s="15" t="s">
        <v>42</v>
      </c>
      <c r="C39" s="3"/>
      <c r="D39" s="5"/>
      <c r="E39" s="5"/>
    </row>
    <row r="40" spans="1:5" ht="15.75" hidden="1" x14ac:dyDescent="0.25">
      <c r="A40" s="7" t="s">
        <v>41</v>
      </c>
      <c r="B40" s="4" t="s">
        <v>42</v>
      </c>
      <c r="C40" s="2"/>
      <c r="D40" s="5"/>
      <c r="E40" s="5"/>
    </row>
    <row r="41" spans="1:5" ht="18.75" hidden="1" customHeight="1" x14ac:dyDescent="0.25">
      <c r="A41" s="14" t="s">
        <v>34</v>
      </c>
      <c r="B41" s="16" t="s">
        <v>35</v>
      </c>
      <c r="C41" s="3"/>
      <c r="D41" s="5"/>
      <c r="E41" s="5"/>
    </row>
    <row r="42" spans="1:5" ht="31.5" hidden="1" x14ac:dyDescent="0.25">
      <c r="A42" s="7" t="s">
        <v>36</v>
      </c>
      <c r="B42" s="17" t="s">
        <v>37</v>
      </c>
      <c r="C42" s="2"/>
      <c r="D42" s="5"/>
      <c r="E42" s="5"/>
    </row>
    <row r="43" spans="1:5" ht="18.75" x14ac:dyDescent="0.25">
      <c r="A43" s="10"/>
      <c r="B43" s="11" t="s">
        <v>33</v>
      </c>
      <c r="C43" s="3">
        <f>C6+C14+C16+C21+C25+C32+C36</f>
        <v>410855605.83999997</v>
      </c>
      <c r="D43" s="3">
        <f t="shared" ref="D43:E43" si="7">D6+D14+D16+D21+D25+D32+D36</f>
        <v>342825431.42000002</v>
      </c>
      <c r="E43" s="3">
        <f t="shared" si="7"/>
        <v>324606462.87</v>
      </c>
    </row>
  </sheetData>
  <mergeCells count="4">
    <mergeCell ref="C1:E1"/>
    <mergeCell ref="A2:E2"/>
    <mergeCell ref="D4:E4"/>
    <mergeCell ref="A3:E3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Второе чтение</vt:lpstr>
      <vt:lpstr>Январь</vt:lpstr>
      <vt:lpstr>'Второе чтение'!Область_печати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2022-01-31T14:05:16Z</dcterms:modified>
</cp:coreProperties>
</file>