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server\информация\2022 год\Формирование бюджетов на 2023-2025 гг\Первое чтение\ПМР\Решение\"/>
    </mc:Choice>
  </mc:AlternateContent>
  <bookViews>
    <workbookView xWindow="-120" yWindow="180" windowWidth="19440" windowHeight="14700"/>
  </bookViews>
  <sheets>
    <sheet name="1" sheetId="2" r:id="rId1"/>
  </sheets>
  <definedNames>
    <definedName name="_xlnm.Print_Area" localSheetId="0">'1'!$A$1:$E$272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3" i="2" l="1"/>
  <c r="C243" i="2"/>
  <c r="E237" i="2" l="1"/>
  <c r="D237" i="2"/>
  <c r="C237" i="2"/>
  <c r="E240" i="2" l="1"/>
  <c r="D240" i="2"/>
  <c r="C240" i="2"/>
  <c r="E249" i="2"/>
  <c r="D249" i="2"/>
  <c r="C249" i="2"/>
  <c r="E232" i="2"/>
  <c r="D232" i="2"/>
  <c r="C232" i="2"/>
  <c r="E12" i="2" l="1"/>
  <c r="D12" i="2"/>
  <c r="C12" i="2"/>
  <c r="E42" i="2"/>
  <c r="D42" i="2"/>
  <c r="C42" i="2"/>
  <c r="E39" i="2"/>
  <c r="D39" i="2"/>
  <c r="C39" i="2"/>
  <c r="E20" i="2"/>
  <c r="D20" i="2"/>
  <c r="C20" i="2"/>
  <c r="C19" i="2" l="1"/>
  <c r="D19" i="2"/>
  <c r="E19" i="2"/>
  <c r="C161" i="2"/>
  <c r="C160" i="2" s="1"/>
  <c r="D161" i="2"/>
  <c r="D160" i="2" s="1"/>
  <c r="E161" i="2"/>
  <c r="E160" i="2" s="1"/>
  <c r="C158" i="2"/>
  <c r="C157" i="2" s="1"/>
  <c r="D158" i="2"/>
  <c r="D157" i="2" s="1"/>
  <c r="E158" i="2"/>
  <c r="E157" i="2" s="1"/>
  <c r="C139" i="2"/>
  <c r="D139" i="2"/>
  <c r="E139" i="2"/>
  <c r="C154" i="2"/>
  <c r="C155" i="2"/>
  <c r="D155" i="2"/>
  <c r="D154" i="2" s="1"/>
  <c r="E155" i="2"/>
  <c r="E154" i="2" s="1"/>
  <c r="C152" i="2"/>
  <c r="D152" i="2"/>
  <c r="E152" i="2"/>
  <c r="C129" i="2"/>
  <c r="D129" i="2"/>
  <c r="E129" i="2"/>
  <c r="E128" i="2" s="1"/>
  <c r="C114" i="2"/>
  <c r="D114" i="2"/>
  <c r="E114" i="2"/>
  <c r="C110" i="2"/>
  <c r="D110" i="2"/>
  <c r="E110" i="2"/>
  <c r="C124" i="2"/>
  <c r="C123" i="2" s="1"/>
  <c r="D124" i="2"/>
  <c r="D123" i="2" s="1"/>
  <c r="E124" i="2"/>
  <c r="E123" i="2" s="1"/>
  <c r="E270" i="2"/>
  <c r="E269" i="2" s="1"/>
  <c r="E267" i="2"/>
  <c r="E265" i="2" s="1"/>
  <c r="E258" i="2"/>
  <c r="E257" i="2" s="1"/>
  <c r="E255" i="2"/>
  <c r="E254" i="2" s="1"/>
  <c r="E252" i="2"/>
  <c r="E251" i="2" s="1"/>
  <c r="E248" i="2"/>
  <c r="E247" i="2" s="1"/>
  <c r="E245" i="2"/>
  <c r="E244" i="2" s="1"/>
  <c r="E242" i="2"/>
  <c r="E241" i="2" s="1"/>
  <c r="E239" i="2"/>
  <c r="E238" i="2" s="1"/>
  <c r="E236" i="2"/>
  <c r="E235" i="2" s="1"/>
  <c r="E231" i="2"/>
  <c r="E230" i="2" s="1"/>
  <c r="E222" i="2"/>
  <c r="E221" i="2" s="1"/>
  <c r="E219" i="2"/>
  <c r="E218" i="2" s="1"/>
  <c r="E216" i="2"/>
  <c r="E215" i="2" s="1"/>
  <c r="E213" i="2"/>
  <c r="E212" i="2" s="1"/>
  <c r="E210" i="2"/>
  <c r="E209" i="2" s="1"/>
  <c r="E207" i="2"/>
  <c r="E206" i="2" s="1"/>
  <c r="E203" i="2"/>
  <c r="E202" i="2" s="1"/>
  <c r="E200" i="2"/>
  <c r="E199" i="2"/>
  <c r="E191" i="2"/>
  <c r="E190" i="2" s="1"/>
  <c r="E189" i="2" s="1"/>
  <c r="E187" i="2"/>
  <c r="E186" i="2" s="1"/>
  <c r="E184" i="2"/>
  <c r="E183" i="2" s="1"/>
  <c r="E176" i="2"/>
  <c r="E174" i="2"/>
  <c r="E173" i="2" s="1"/>
  <c r="E170" i="2"/>
  <c r="E169" i="2"/>
  <c r="E168" i="2" s="1"/>
  <c r="E166" i="2"/>
  <c r="E165" i="2" s="1"/>
  <c r="E149" i="2"/>
  <c r="E147" i="2"/>
  <c r="E145" i="2"/>
  <c r="E144" i="2" s="1"/>
  <c r="E142" i="2"/>
  <c r="E141" i="2" s="1"/>
  <c r="E137" i="2"/>
  <c r="E136" i="2" s="1"/>
  <c r="E133" i="2"/>
  <c r="E132" i="2" s="1"/>
  <c r="E120" i="2"/>
  <c r="E118" i="2"/>
  <c r="E109" i="2"/>
  <c r="E104" i="2"/>
  <c r="E103" i="2" s="1"/>
  <c r="E102" i="2" s="1"/>
  <c r="E99" i="2"/>
  <c r="E98" i="2" s="1"/>
  <c r="E97" i="2" s="1"/>
  <c r="E94" i="2"/>
  <c r="E92" i="2"/>
  <c r="E89" i="2"/>
  <c r="E87" i="2"/>
  <c r="E83" i="2"/>
  <c r="E82" i="2" s="1"/>
  <c r="E81" i="2" s="1"/>
  <c r="E79" i="2"/>
  <c r="E75" i="2"/>
  <c r="E74" i="2" s="1"/>
  <c r="E72" i="2"/>
  <c r="E71" i="2" s="1"/>
  <c r="E68" i="2"/>
  <c r="E66" i="2"/>
  <c r="E57" i="2"/>
  <c r="E56" i="2" s="1"/>
  <c r="E54" i="2"/>
  <c r="E53" i="2" s="1"/>
  <c r="E50" i="2"/>
  <c r="E49" i="2" s="1"/>
  <c r="E47" i="2"/>
  <c r="E46" i="2" s="1"/>
  <c r="E44" i="2"/>
  <c r="E43" i="2" s="1"/>
  <c r="E41" i="2"/>
  <c r="E40" i="2" s="1"/>
  <c r="E38" i="2"/>
  <c r="E37" i="2" s="1"/>
  <c r="E33" i="2"/>
  <c r="E32" i="2"/>
  <c r="E30" i="2"/>
  <c r="E29" i="2" s="1"/>
  <c r="E27" i="2"/>
  <c r="E26" i="2" s="1"/>
  <c r="E24" i="2"/>
  <c r="E23" i="2" s="1"/>
  <c r="E17" i="2"/>
  <c r="E15" i="2"/>
  <c r="E13" i="2"/>
  <c r="E11" i="2"/>
  <c r="E22" i="2" l="1"/>
  <c r="E21" i="2" s="1"/>
  <c r="E172" i="2"/>
  <c r="E117" i="2"/>
  <c r="E116" i="2" s="1"/>
  <c r="E108" i="2" s="1"/>
  <c r="E198" i="2"/>
  <c r="E10" i="2"/>
  <c r="E9" i="2" s="1"/>
  <c r="E127" i="2"/>
  <c r="E126" i="2" s="1"/>
  <c r="E52" i="2"/>
  <c r="E65" i="2"/>
  <c r="E64" i="2" s="1"/>
  <c r="E63" i="2" s="1"/>
  <c r="E96" i="2"/>
  <c r="E250" i="2"/>
  <c r="E36" i="2"/>
  <c r="E35" i="2" s="1"/>
  <c r="E91" i="2"/>
  <c r="E86" i="2" s="1"/>
  <c r="E85" i="2" s="1"/>
  <c r="E233" i="2"/>
  <c r="E205" i="2"/>
  <c r="E197" i="2" l="1"/>
  <c r="E196" i="2" s="1"/>
  <c r="E8" i="2"/>
  <c r="E272" i="2" l="1"/>
  <c r="D239" i="2" l="1"/>
  <c r="C133" i="2" l="1"/>
  <c r="D133" i="2"/>
  <c r="C142" i="2" l="1"/>
  <c r="C141" i="2" s="1"/>
  <c r="D142" i="2"/>
  <c r="D141" i="2" s="1"/>
  <c r="C147" i="2"/>
  <c r="D147" i="2"/>
  <c r="C137" i="2"/>
  <c r="C136" i="2" s="1"/>
  <c r="D137" i="2"/>
  <c r="D136" i="2" s="1"/>
  <c r="D270" i="2"/>
  <c r="D269" i="2" s="1"/>
  <c r="D267" i="2"/>
  <c r="D265" i="2" s="1"/>
  <c r="D258" i="2"/>
  <c r="D257" i="2" s="1"/>
  <c r="D255" i="2" s="1"/>
  <c r="D254" i="2" s="1"/>
  <c r="D252" i="2"/>
  <c r="D251" i="2" s="1"/>
  <c r="D248" i="2"/>
  <c r="D247" i="2" s="1"/>
  <c r="D245" i="2"/>
  <c r="D244" i="2" s="1"/>
  <c r="D242" i="2" s="1"/>
  <c r="D241" i="2" s="1"/>
  <c r="D238" i="2"/>
  <c r="D236" i="2"/>
  <c r="D235" i="2" s="1"/>
  <c r="D231" i="2"/>
  <c r="D230" i="2" s="1"/>
  <c r="D222" i="2"/>
  <c r="D221" i="2" s="1"/>
  <c r="D219" i="2"/>
  <c r="D218" i="2" s="1"/>
  <c r="D216" i="2"/>
  <c r="D215" i="2" s="1"/>
  <c r="D213" i="2"/>
  <c r="D212" i="2" s="1"/>
  <c r="D210" i="2"/>
  <c r="D209" i="2" s="1"/>
  <c r="D207" i="2"/>
  <c r="D206" i="2" s="1"/>
  <c r="D203" i="2"/>
  <c r="D202" i="2" s="1"/>
  <c r="D200" i="2"/>
  <c r="D199" i="2" s="1"/>
  <c r="D191" i="2"/>
  <c r="D190" i="2" s="1"/>
  <c r="D189" i="2" s="1"/>
  <c r="D187" i="2"/>
  <c r="D186" i="2" s="1"/>
  <c r="D184" i="2"/>
  <c r="D183" i="2" s="1"/>
  <c r="D176" i="2"/>
  <c r="D174" i="2"/>
  <c r="D173" i="2" s="1"/>
  <c r="D170" i="2"/>
  <c r="D169" i="2" s="1"/>
  <c r="D168" i="2" s="1"/>
  <c r="D166" i="2"/>
  <c r="D165" i="2" s="1"/>
  <c r="D149" i="2"/>
  <c r="D145" i="2"/>
  <c r="D144" i="2" s="1"/>
  <c r="D132" i="2"/>
  <c r="D128" i="2"/>
  <c r="D120" i="2"/>
  <c r="D118" i="2"/>
  <c r="D109" i="2"/>
  <c r="D104" i="2"/>
  <c r="D103" i="2" s="1"/>
  <c r="D102" i="2" s="1"/>
  <c r="D99" i="2"/>
  <c r="D98" i="2" s="1"/>
  <c r="D97" i="2" s="1"/>
  <c r="D94" i="2"/>
  <c r="D92" i="2"/>
  <c r="D89" i="2"/>
  <c r="D87" i="2"/>
  <c r="D83" i="2"/>
  <c r="D82" i="2" s="1"/>
  <c r="D81" i="2" s="1"/>
  <c r="D79" i="2"/>
  <c r="D75" i="2"/>
  <c r="D74" i="2" s="1"/>
  <c r="D72" i="2"/>
  <c r="D71" i="2" s="1"/>
  <c r="D68" i="2"/>
  <c r="D66" i="2"/>
  <c r="D57" i="2"/>
  <c r="D56" i="2" s="1"/>
  <c r="D54" i="2"/>
  <c r="D53" i="2" s="1"/>
  <c r="D50" i="2"/>
  <c r="D49" i="2" s="1"/>
  <c r="D47" i="2"/>
  <c r="D46" i="2" s="1"/>
  <c r="D44" i="2"/>
  <c r="D43" i="2" s="1"/>
  <c r="D41" i="2"/>
  <c r="D40" i="2" s="1"/>
  <c r="D38" i="2"/>
  <c r="D37" i="2" s="1"/>
  <c r="D33" i="2"/>
  <c r="D32" i="2" s="1"/>
  <c r="D30" i="2"/>
  <c r="D29" i="2" s="1"/>
  <c r="D27" i="2"/>
  <c r="D26" i="2" s="1"/>
  <c r="D24" i="2"/>
  <c r="D23" i="2" s="1"/>
  <c r="D17" i="2"/>
  <c r="D15" i="2"/>
  <c r="D13" i="2"/>
  <c r="D11" i="2"/>
  <c r="D10" i="2" l="1"/>
  <c r="D9" i="2" s="1"/>
  <c r="D172" i="2"/>
  <c r="D127" i="2"/>
  <c r="D96" i="2"/>
  <c r="D65" i="2"/>
  <c r="D64" i="2" s="1"/>
  <c r="D63" i="2" s="1"/>
  <c r="D198" i="2"/>
  <c r="D52" i="2"/>
  <c r="D205" i="2"/>
  <c r="D91" i="2"/>
  <c r="D86" i="2" s="1"/>
  <c r="D85" i="2" s="1"/>
  <c r="D250" i="2"/>
  <c r="D233" i="2"/>
  <c r="D117" i="2"/>
  <c r="D116" i="2" s="1"/>
  <c r="D108" i="2" s="1"/>
  <c r="D36" i="2"/>
  <c r="D35" i="2" s="1"/>
  <c r="D22" i="2"/>
  <c r="D21" i="2" s="1"/>
  <c r="D126" i="2" l="1"/>
  <c r="D8" i="2" s="1"/>
  <c r="D197" i="2"/>
  <c r="D196" i="2" s="1"/>
  <c r="D272" i="2" l="1"/>
  <c r="C222" i="2" l="1"/>
  <c r="C221" i="2" s="1"/>
  <c r="C216" i="2" l="1"/>
  <c r="C215" i="2" s="1"/>
  <c r="C213" i="2"/>
  <c r="C212" i="2" s="1"/>
  <c r="C210" i="2"/>
  <c r="C209" i="2" s="1"/>
  <c r="C245" i="2" l="1"/>
  <c r="C244" i="2" s="1"/>
  <c r="C219" i="2" l="1"/>
  <c r="C218" i="2" s="1"/>
  <c r="C41" i="2" l="1"/>
  <c r="C40" i="2" s="1"/>
  <c r="C38" i="2"/>
  <c r="C37" i="2" s="1"/>
  <c r="C36" i="2" l="1"/>
  <c r="C236" i="2" l="1"/>
  <c r="C235" i="2" s="1"/>
  <c r="C248" i="2"/>
  <c r="C247" i="2" s="1"/>
  <c r="C231" i="2"/>
  <c r="C230" i="2" s="1"/>
  <c r="C207" i="2"/>
  <c r="C206" i="2" s="1"/>
  <c r="C239" i="2"/>
  <c r="C238" i="2" s="1"/>
  <c r="C242" i="2"/>
  <c r="C241" i="2" s="1"/>
  <c r="C252" i="2"/>
  <c r="C255" i="2"/>
  <c r="C254" i="2" s="1"/>
  <c r="C205" i="2" l="1"/>
  <c r="C233" i="2"/>
  <c r="C251" i="2"/>
  <c r="C270" i="2" l="1"/>
  <c r="C269" i="2" s="1"/>
  <c r="C267" i="2"/>
  <c r="C265" i="2" s="1"/>
  <c r="C258" i="2"/>
  <c r="C257" i="2" s="1"/>
  <c r="C250" i="2" s="1"/>
  <c r="C203" i="2"/>
  <c r="C202" i="2" s="1"/>
  <c r="C200" i="2"/>
  <c r="C199" i="2" s="1"/>
  <c r="C187" i="2"/>
  <c r="C186" i="2" s="1"/>
  <c r="C176" i="2"/>
  <c r="C174" i="2"/>
  <c r="C173" i="2" s="1"/>
  <c r="C170" i="2"/>
  <c r="C169" i="2" s="1"/>
  <c r="C168" i="2" s="1"/>
  <c r="C166" i="2"/>
  <c r="C165" i="2" s="1"/>
  <c r="C149" i="2"/>
  <c r="C145" i="2"/>
  <c r="C144" i="2" s="1"/>
  <c r="C132" i="2"/>
  <c r="C128" i="2"/>
  <c r="C120" i="2"/>
  <c r="C118" i="2"/>
  <c r="C83" i="2"/>
  <c r="C82" i="2" s="1"/>
  <c r="C81" i="2" s="1"/>
  <c r="C75" i="2"/>
  <c r="C74" i="2" s="1"/>
  <c r="C72" i="2"/>
  <c r="C71" i="2" s="1"/>
  <c r="C68" i="2"/>
  <c r="C66" i="2"/>
  <c r="C127" i="2" l="1"/>
  <c r="C198" i="2"/>
  <c r="C117" i="2"/>
  <c r="C116" i="2" s="1"/>
  <c r="C65" i="2"/>
  <c r="C64" i="2" s="1"/>
  <c r="C63" i="2" s="1"/>
  <c r="C33" i="2"/>
  <c r="C32" i="2" s="1"/>
  <c r="C30" i="2"/>
  <c r="C29" i="2" s="1"/>
  <c r="C27" i="2"/>
  <c r="C26" i="2" s="1"/>
  <c r="C24" i="2"/>
  <c r="C23" i="2" s="1"/>
  <c r="C17" i="2"/>
  <c r="C15" i="2"/>
  <c r="C22" i="2" l="1"/>
  <c r="C21" i="2" s="1"/>
  <c r="C57" i="2" l="1"/>
  <c r="C56" i="2" s="1"/>
  <c r="C54" i="2"/>
  <c r="C53" i="2" s="1"/>
  <c r="C47" i="2"/>
  <c r="C46" i="2" s="1"/>
  <c r="C44" i="2"/>
  <c r="C43" i="2" s="1"/>
  <c r="C52" i="2" l="1"/>
  <c r="C87" i="2"/>
  <c r="C184" i="2" l="1"/>
  <c r="C183" i="2" l="1"/>
  <c r="C172" i="2" s="1"/>
  <c r="C126" i="2" s="1"/>
  <c r="C109" i="2"/>
  <c r="C108" i="2" s="1"/>
  <c r="C99" i="2"/>
  <c r="C98" i="2" s="1"/>
  <c r="C97" i="2" s="1"/>
  <c r="C104" i="2"/>
  <c r="C103" i="2" s="1"/>
  <c r="C102" i="2" s="1"/>
  <c r="C94" i="2"/>
  <c r="C92" i="2"/>
  <c r="C89" i="2"/>
  <c r="C79" i="2"/>
  <c r="C91" i="2" l="1"/>
  <c r="C86" i="2" s="1"/>
  <c r="C85" i="2" s="1"/>
  <c r="C96" i="2"/>
  <c r="C191" i="2" l="1"/>
  <c r="C190" i="2" s="1"/>
  <c r="C189" i="2" s="1"/>
  <c r="C197" i="2" l="1"/>
  <c r="C196" i="2" s="1"/>
  <c r="C50" i="2" l="1"/>
  <c r="C13" i="2"/>
  <c r="C11" i="2"/>
  <c r="C10" i="2" s="1"/>
  <c r="C49" i="2" l="1"/>
  <c r="C35" i="2" s="1"/>
  <c r="C9" i="2"/>
  <c r="C8" i="2" l="1"/>
  <c r="C272" i="2" s="1"/>
</calcChain>
</file>

<file path=xl/sharedStrings.xml><?xml version="1.0" encoding="utf-8"?>
<sst xmlns="http://schemas.openxmlformats.org/spreadsheetml/2006/main" count="538" uniqueCount="467">
  <si>
    <t>Код классификации доходов бюджетов РФ</t>
  </si>
  <si>
    <t>Наименование доходов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</si>
  <si>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</si>
  <si>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</si>
  <si>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</si>
  <si>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</si>
  <si>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</si>
  <si>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</si>
  <si>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</si>
  <si>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</si>
  <si>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</si>
  <si>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000 1 03 00000 00 0000 000</t>
  </si>
  <si>
    <t>Доходы от уплаты акцизов на дизельное топливо, подлежащие распределению  между  бюджетами  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</si>
  <si>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</si>
  <si>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</si>
  <si>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</si>
  <si>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</si>
  <si>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</si>
  <si>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>ГОСУДАРСТВЕННАЯ ПОШЛИНА</t>
  </si>
  <si>
    <t xml:space="preserve"> 182 1 08 03010 01 0000 110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</si>
  <si>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</si>
  <si>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</si>
  <si>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</si>
  <si>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</si>
  <si>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303 1 11 05025 05 0000 120
</t>
  </si>
  <si>
    <t>303 1 11 05035 05 0000 120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</si>
  <si>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</si>
  <si>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</si>
  <si>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</si>
  <si>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</si>
  <si>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</si>
  <si>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</si>
  <si>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</si>
  <si>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</si>
  <si>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</si>
  <si>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</si>
  <si>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</si>
  <si>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</si>
  <si>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</si>
  <si>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092 2 02 03007 05 0000 151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</si>
  <si>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</si>
  <si>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</si>
  <si>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</si>
  <si>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Всего доходов</t>
  </si>
  <si>
    <t>Прочие доходы от оказания платных услуг (работ) получателями средств бюджетов муниципальных районов (прочие доходы от оказания платных услуг)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</si>
  <si>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</si>
  <si>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073 1 13 01995 05 0001 130</t>
  </si>
  <si>
    <t>073 1 13 01995 05 0002 130</t>
  </si>
  <si>
    <t>000 1 05 00000 00 0000 000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</si>
  <si>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</si>
  <si>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</si>
  <si>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303 1 14 02053 05 0000 410</t>
  </si>
  <si>
    <t>Доходы от реализации  иного 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</si>
  <si>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</si>
  <si>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000 2 19 00000 00 0000 000</t>
  </si>
  <si>
    <t xml:space="preserve"> Госпошлина на выдачу разрешения на установку рекламной конструкции</t>
  </si>
  <si>
    <t xml:space="preserve">220 1 14 06013 13 0000 430
</t>
  </si>
  <si>
    <t>092 2 18 05030 05 0000 180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</si>
  <si>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</si>
  <si>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000 2 18 00000 00 0000 000
</t>
  </si>
  <si>
    <t xml:space="preserve">313 1 14 06013 13 0000 430
</t>
  </si>
  <si>
    <t>313 1 11 05013 13 0000 120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</si>
  <si>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</si>
  <si>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</si>
  <si>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</si>
  <si>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220 1 11 05013 13 0000 120</t>
  </si>
  <si>
    <t>182 1 05 02010 02 0000 110</t>
  </si>
  <si>
    <t xml:space="preserve">000 1 17 05050 05 0000 180
</t>
  </si>
  <si>
    <t>073 1 17 05050 05 0003 180</t>
  </si>
  <si>
    <t xml:space="preserve">Прочие неналоговые доходы бюджетов муниципальных районов (средства, полученные от спонсорской помощи)
</t>
  </si>
  <si>
    <t>303 1 17 05050 05 0004 180</t>
  </si>
  <si>
    <t>Прочие неналоговые доходы бюджетов муниципальных районов (прочие неналоговые доходы)</t>
  </si>
  <si>
    <t>048 1 12 01010 01 6000 120</t>
  </si>
  <si>
    <t>048 1 12 01030 01 6000 120</t>
  </si>
  <si>
    <t>303 1 11 05013 05 0000 120</t>
  </si>
  <si>
    <t>303 1 14 06013 05 0000 430</t>
  </si>
  <si>
    <t>Единица измерения: руб.</t>
  </si>
  <si>
    <t>Субвенции бюджетам муниципальных районов на предоставление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</si>
  <si>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303 1 11 07015 05 0000 120</t>
  </si>
  <si>
    <t xml:space="preserve"> Доходы от перечисления части прибыли,остающейся после уплаты налогов и иных  обязательных платежей муниципальных унитарных предприятий, созданных муниципальными районами</t>
  </si>
  <si>
    <t>182 1 05 03010 01 0000 110</t>
  </si>
  <si>
    <t>303  1 14 06025 05 0000 430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</si>
  <si>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</si>
  <si>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048 1 12 01041 01 6000 120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</si>
  <si>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</si>
  <si>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000 2 02 10000 00 0000 150</t>
  </si>
  <si>
    <t>092 2 02 15001 05 0000 150</t>
  </si>
  <si>
    <t>092 2 02 15002 05 0000 150</t>
  </si>
  <si>
    <t xml:space="preserve">000 2 02 20000 00 0000 150
</t>
  </si>
  <si>
    <t>092 2 02 30024 05 0000 150</t>
  </si>
  <si>
    <t>092 2 02 29999 05 0000 150</t>
  </si>
  <si>
    <t>000 2 02 30000 00 0000 150</t>
  </si>
  <si>
    <t>092 2 02 35082 05 0000 150</t>
  </si>
  <si>
    <t xml:space="preserve">
092 2 02 35120 05 0000 150
</t>
  </si>
  <si>
    <t>092 2 02 40014 05 0000 150</t>
  </si>
  <si>
    <t>092 2 02 39999 05 0000 150</t>
  </si>
  <si>
    <t xml:space="preserve">100 1 03 02231 01 0000 110
</t>
  </si>
  <si>
    <t xml:space="preserve">100 1 03 02241 01 0000 110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</si>
  <si>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</si>
  <si>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100 1 03 02251 01 0000 110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</si>
  <si>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</si>
  <si>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100 1 03 02261 01 0000 110
</t>
  </si>
  <si>
    <t xml:space="preserve">Прочие доходы от компенсации затрат бюджетов муниципальных районов (прочие доходы от компенсации затрат) </t>
  </si>
  <si>
    <t>303 1 11 09045 05 0000 120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</si>
  <si>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</si>
  <si>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092 2 02 20216 05 0000 150
</t>
  </si>
  <si>
    <t>092 1 17 05050 05 0004 180</t>
  </si>
  <si>
    <t xml:space="preserve">048 1 12 01042 01 6000 120
</t>
  </si>
  <si>
    <t>073 1 13 02995 05 0043 130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</si>
  <si>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</si>
  <si>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</si>
  <si>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023 1 16 01053 01 0000 140</t>
  </si>
  <si>
    <t>023 1 16 01063 01 0000 140</t>
  </si>
  <si>
    <t>023 1 16 01123 01 0000 140</t>
  </si>
  <si>
    <t>023 1 16 01203 01 0000 140</t>
  </si>
  <si>
    <t>303 1 17 05050 05 0007 180</t>
  </si>
  <si>
    <t>Прочие неналоговые доходы бюджетов муниципальных районов (предоставление права на установку и эксплуатацию рекламных конструкций)</t>
  </si>
  <si>
    <t>092 2 18 60010 05 0000 150</t>
  </si>
  <si>
    <t>188 1 16 10123 01 0051 140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</si>
  <si>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</si>
  <si>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092 2 19 60010 05 0000 150
</t>
  </si>
  <si>
    <t>042 1 16 01203 01 0000 140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</si>
  <si>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</si>
  <si>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303 1 16 07090 05 0000 140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</si>
  <si>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</si>
  <si>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303 1 13 02995 05 0045 130</t>
  </si>
  <si>
    <t xml:space="preserve">Прочие доходы от компенсации затрат бюджетов муниципальных районов (за отпущенные материально-технические ресурсы (запасы)) </t>
  </si>
  <si>
    <t xml:space="preserve">092 2 02 49999 05 0000 150
</t>
  </si>
  <si>
    <t>Прочие межбюджетные трансферты, передаваемые бюджетам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</si>
  <si>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</si>
  <si>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</si>
  <si>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</si>
  <si>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</si>
  <si>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</si>
  <si>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</si>
  <si>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182 1 09 04010 02 0000 110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</si>
  <si>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</si>
  <si>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</si>
  <si>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</si>
  <si>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</si>
  <si>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</si>
  <si>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</si>
  <si>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</si>
  <si>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</si>
  <si>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</si>
  <si>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</si>
  <si>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</si>
  <si>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</si>
  <si>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</si>
  <si>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</si>
  <si>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</si>
  <si>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</si>
  <si>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</si>
  <si>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</si>
  <si>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</si>
  <si>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</si>
  <si>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</si>
  <si>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</si>
  <si>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092 1 13 02995 05 0043 130</t>
  </si>
  <si>
    <t>000 1 13 01000 00 0000 130</t>
  </si>
  <si>
    <t>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</si>
  <si>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</si>
  <si>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</si>
  <si>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000 1 14 02053 05 0000 410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</si>
  <si>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</si>
  <si>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000 1 14 02000 00 0000 000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</si>
  <si>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</si>
  <si>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</si>
  <si>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000 1 16 07090 00 0000 140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</si>
  <si>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</si>
  <si>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000 1 16 10123 01 0000 140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</si>
  <si>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</si>
  <si>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</si>
  <si>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>303 1 16 10123 01 0051 140</t>
  </si>
  <si>
    <t xml:space="preserve">Платежи, уплачиваемые в целях возмещения вреда
</t>
  </si>
  <si>
    <t>321 1 16 10123 01 0051 140</t>
  </si>
  <si>
    <t>415 1 16 10123 01 0051 140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</si>
  <si>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</si>
  <si>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</si>
  <si>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182 1 16 10129 01 0000 140
</t>
  </si>
  <si>
    <t xml:space="preserve">000 1 16 01190 01 0000 140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</si>
  <si>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</si>
  <si>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000 1 16 01193 01 0000 140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</si>
  <si>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</si>
  <si>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000 2 02 20216 00 0000 150
</t>
  </si>
  <si>
    <t xml:space="preserve">000 2 02 29999 00 0000 150
</t>
  </si>
  <si>
    <t xml:space="preserve">Прочие субсидии
</t>
  </si>
  <si>
    <t>000 1 03 02240 01 0000 110</t>
  </si>
  <si>
    <t>000 1 03 02250 01 0000 110</t>
  </si>
  <si>
    <t>000 1 03 02260 01 0000 110</t>
  </si>
  <si>
    <t>000 1 03 02230 01 0000 110</t>
  </si>
  <si>
    <t xml:space="preserve">000 1 05 02000 02 0000 110
</t>
  </si>
  <si>
    <t xml:space="preserve">000 1 05 03010 01 0000 110
</t>
  </si>
  <si>
    <t>Единый сельскохозяйственный налог</t>
  </si>
  <si>
    <t xml:space="preserve">000 1 05 03000 01 0000 110
</t>
  </si>
  <si>
    <t xml:space="preserve">000 1 05 04020 02 0000 110
</t>
  </si>
  <si>
    <t xml:space="preserve">000 1 05 04000 02 0000 110
</t>
  </si>
  <si>
    <t>Налог, взимаемый в связи с применением патентной системы налогообложения</t>
  </si>
  <si>
    <t>000 1 03 02000 01 0000 110</t>
  </si>
  <si>
    <t xml:space="preserve">000  1 05 02010 02 0000 110
</t>
  </si>
  <si>
    <t xml:space="preserve">000 1 08 03010 01 0000 110
</t>
  </si>
  <si>
    <t xml:space="preserve">000 1 08 03000 01 0000 110
</t>
  </si>
  <si>
    <t xml:space="preserve">000 1 08 07000 01 0000 110
</t>
  </si>
  <si>
    <t xml:space="preserve">000 1 14 06000 00 0000 430
</t>
  </si>
  <si>
    <t>042 1 16 01063 01 0000 140</t>
  </si>
  <si>
    <t>303 1 16 02020 02 0000 140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</si>
  <si>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</si>
  <si>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041 1 16 10123 01 0051 140</t>
  </si>
  <si>
    <t xml:space="preserve">Прочие неналоговые доходы бюджетов муниципальных районов (прочие неналоговые доходы)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</si>
  <si>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</si>
  <si>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</si>
  <si>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</si>
  <si>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000 2 02 45303 00 0000 150
</t>
  </si>
  <si>
    <t>000 2 02 49999 05 0000 150</t>
  </si>
  <si>
    <t>000 2 02 40000 00 0000 150</t>
  </si>
  <si>
    <t>000 2 02 45303 05 0000 150</t>
  </si>
  <si>
    <t xml:space="preserve">000 2 02 49999 00 0000 150
</t>
  </si>
  <si>
    <t>000 2 02 29999 05 0000 150</t>
  </si>
  <si>
    <t>000 1 01 02000 01 0000 110</t>
  </si>
  <si>
    <t xml:space="preserve">000 1 01 02010 01 0000 110
</t>
  </si>
  <si>
    <t xml:space="preserve">000 1 01 02020 01 0000 110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</si>
  <si>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</si>
  <si>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000 1 01 02030 01 0000 110
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</si>
  <si>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</si>
  <si>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000 1 01 02040 01 0000 110
</t>
  </si>
  <si>
    <t>000 1 03 02231 01 0000 110</t>
  </si>
  <si>
    <t xml:space="preserve">000 1 03 02241 01 0000 110
</t>
  </si>
  <si>
    <t xml:space="preserve">000 1 03 02251 01 0000 110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</si>
  <si>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</si>
  <si>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000 1 03 02261 01 0000 110
</t>
  </si>
  <si>
    <t xml:space="preserve">000 1 11 05000 00 0000 120
</t>
  </si>
  <si>
    <t xml:space="preserve">000 1 11 05010 00 0000 120
</t>
  </si>
  <si>
    <t>000 1 11 05013 05 0000 120</t>
  </si>
  <si>
    <t>000 1 11 05013 13 0000 120</t>
  </si>
  <si>
    <t xml:space="preserve">000 1 11 05020 00 0000 120
</t>
  </si>
  <si>
    <t xml:space="preserve">000 1 11 05025 05 0000 120
</t>
  </si>
  <si>
    <t xml:space="preserve">000 1 11 05030 00 0000 120
</t>
  </si>
  <si>
    <t>000 1 11 05035 05 0000 120</t>
  </si>
  <si>
    <t xml:space="preserve">000 1 11 09000 00 0000 120
</t>
  </si>
  <si>
    <t xml:space="preserve">000 1 11 09040 00 0000 120
</t>
  </si>
  <si>
    <t xml:space="preserve">000 1 11 09045 05 0000 120
</t>
  </si>
  <si>
    <t xml:space="preserve">000 1 13 01990 00 0000 130
</t>
  </si>
  <si>
    <t xml:space="preserve">000 1 13 02990 00 0000 130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</si>
  <si>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</si>
  <si>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000 1 14 06010 00 0000 430
</t>
  </si>
  <si>
    <t xml:space="preserve">000 1 14 06013 13 0000 430
</t>
  </si>
  <si>
    <t xml:space="preserve">000 1 14 06013 05 0000 430
</t>
  </si>
  <si>
    <t xml:space="preserve">000 1 16 01053 01 0000 140
</t>
  </si>
  <si>
    <t xml:space="preserve">000 1 16 01063 01 0000 140
</t>
  </si>
  <si>
    <t xml:space="preserve">000 1 16 01123 01 0000 140
</t>
  </si>
  <si>
    <t xml:space="preserve">000 1 16 01203 01 0000 140
</t>
  </si>
  <si>
    <t xml:space="preserve">000 1 16 01050 01 0000 140
</t>
  </si>
  <si>
    <t xml:space="preserve">000 1 16 01060 01 0000 140
</t>
  </si>
  <si>
    <t xml:space="preserve">000 1 16 01120 01 0000 140
</t>
  </si>
  <si>
    <t xml:space="preserve">000 1 16 01200 01 0000 140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</si>
  <si>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</si>
  <si>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000 1 16 02000 02 0000 140
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</si>
  <si>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</si>
  <si>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</si>
  <si>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000 1 16 07000 01 0000 140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</si>
  <si>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</si>
  <si>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000 1 16 10000 00 0000 140
</t>
  </si>
  <si>
    <t xml:space="preserve">Платежи в целях возмещения причиненного ущерба (убытков)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</si>
  <si>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</si>
  <si>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 xml:space="preserve">000 1 16 10100 05 0000 140
</t>
  </si>
  <si>
    <t>000 1 16 07090 05 0000 140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</si>
  <si>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</si>
  <si>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</si>
  <si>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000 1 16 11050 01 0000 140</t>
  </si>
  <si>
    <t xml:space="preserve">000 1 16 11000 01 0000 140
</t>
  </si>
  <si>
    <t xml:space="preserve">0001 17 00000 00 0000 000
</t>
  </si>
  <si>
    <t xml:space="preserve">000 1 17 05000 00 0000 180
</t>
  </si>
  <si>
    <t xml:space="preserve">000 2 02 15001 00 0000 150
</t>
  </si>
  <si>
    <t xml:space="preserve">000 2 02 15001 05 0000 150
</t>
  </si>
  <si>
    <t xml:space="preserve">000 2 02 15002 00 0000 150
</t>
  </si>
  <si>
    <t xml:space="preserve">000 2 02 15002 05 0000 150
</t>
  </si>
  <si>
    <t xml:space="preserve">000 2 02 20216 05 0000 150
</t>
  </si>
  <si>
    <t xml:space="preserve">000 2 02 30024 00 0000 150
</t>
  </si>
  <si>
    <t xml:space="preserve">000 2 02 30024 05 0000 150
</t>
  </si>
  <si>
    <t xml:space="preserve">000 2 02 35082 00 0000 150
</t>
  </si>
  <si>
    <t xml:space="preserve">000 2 02 35082 05 0000 150
</t>
  </si>
  <si>
    <t xml:space="preserve">000 2 02 35120 00 0000 150
</t>
  </si>
  <si>
    <t xml:space="preserve">000 2 02 35120 05 0000 150
</t>
  </si>
  <si>
    <t xml:space="preserve">000 2 02 39999 00 0000 150
</t>
  </si>
  <si>
    <t xml:space="preserve">000 2 02 39999 05 0000 150
</t>
  </si>
  <si>
    <t xml:space="preserve">000 2 02 40014 05 0000 150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</si>
  <si>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</si>
  <si>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</si>
  <si>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000 2 18 60010 05 0000 150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</si>
  <si>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</si>
  <si>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</si>
  <si>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000 1 05 01000 00 0000 110
</t>
  </si>
  <si>
    <t xml:space="preserve">000 1 05 01010 01 0000 110
</t>
  </si>
  <si>
    <t>2023 год</t>
  </si>
  <si>
    <t>000 1 05 01011 01 0000 110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</si>
  <si>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</si>
  <si>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</si>
  <si>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</si>
  <si>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</si>
  <si>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</si>
  <si>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</si>
  <si>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</si>
  <si>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000 2 02 40014 00 0000 150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</si>
  <si>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</si>
  <si>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</si>
  <si>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</si>
  <si>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</si>
  <si>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092 2 02 25304 05 0000 150
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</si>
  <si>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</si>
  <si>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</si>
  <si>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</si>
  <si>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</si>
  <si>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092 2 02 35469 05 0000 150
</t>
  </si>
  <si>
    <t xml:space="preserve">042 1 16 01073 01 0000 140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</si>
  <si>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</si>
  <si>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000 1 16 01073 01 0000 140</t>
  </si>
  <si>
    <t xml:space="preserve">000 1 16 01070 01 0000 140
</t>
  </si>
  <si>
    <t>042 1 16 01083 01 0000 140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</si>
  <si>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</si>
  <si>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</si>
  <si>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000 1 16 01080 01 0000 140
</t>
  </si>
  <si>
    <t>092 2 02 25519 05 0000 150</t>
  </si>
  <si>
    <t xml:space="preserve">Субсидии бюджетам муниципальных районов на поддержку отрасли культуры
</t>
  </si>
  <si>
    <t>000 2 02 25519 05 0000 150</t>
  </si>
  <si>
    <t xml:space="preserve">000 2 02 25519 00 0000 150
</t>
  </si>
  <si>
    <t xml:space="preserve">Субсидии бюджетам на поддержку отрасли культуры
</t>
  </si>
  <si>
    <t xml:space="preserve">Субсидии бюджетам муниципальных районов на обеспечение комплексного развития сельских территорий
</t>
  </si>
  <si>
    <t>092 2 02 25576 05 0000 150</t>
  </si>
  <si>
    <t>000 2 02 25576 05 0000 150</t>
  </si>
  <si>
    <t xml:space="preserve">000 2 02 25576 00 0000 150
</t>
  </si>
  <si>
    <t xml:space="preserve">Субсидии бюджетам на обеспечение комплексного развития сельских территорий
</t>
  </si>
  <si>
    <t xml:space="preserve">000 2 02 25097 05 0000 150
</t>
  </si>
  <si>
    <t xml:space="preserve">092 2 02 25097 05 0000 150
</t>
  </si>
  <si>
    <t xml:space="preserve">000 2 02 25097 00 0000 150
</t>
  </si>
  <si>
    <t xml:space="preserve">000 2 02 25169 05 0000 150
</t>
  </si>
  <si>
    <t xml:space="preserve">092 2 02 25169 05 0000 150
</t>
  </si>
  <si>
    <t xml:space="preserve">000 2 02 25169 00 0000 150
</t>
  </si>
  <si>
    <t xml:space="preserve">000 2 02 25210 05 0000 150
</t>
  </si>
  <si>
    <t xml:space="preserve">092 2 02 25210 05 0000 150
</t>
  </si>
  <si>
    <t xml:space="preserve">000 2 02 25210 00 0000 150
</t>
  </si>
  <si>
    <t xml:space="preserve">000 2 02 25491 05 0000 150
</t>
  </si>
  <si>
    <t xml:space="preserve">092 2 02 25491 05 0000 150
</t>
  </si>
  <si>
    <t xml:space="preserve">000 2 02 25491 00 0000 150
</t>
  </si>
  <si>
    <t>042 1 16 01143 01 0000 140</t>
  </si>
  <si>
    <t xml:space="preserve">000 1 16 01140 01 0000 140
</t>
  </si>
  <si>
    <t>048 1 16 11050 01 0000 140</t>
  </si>
  <si>
    <t xml:space="preserve">303 2 02 49999 05 0000 150
</t>
  </si>
  <si>
    <t>000 1 01 02080 01 0000 110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</si>
  <si>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</si>
  <si>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182 1 01 02080 01 0000 110</t>
  </si>
  <si>
    <t xml:space="preserve">000 2 07 00000 00 0000 000
</t>
  </si>
  <si>
    <t xml:space="preserve">ПРОЧИЕ БЕЗВОЗМЕЗДНЫЕ ПОСТУПЛЕНИЯ
</t>
  </si>
  <si>
    <t xml:space="preserve">000 2 07 05000 05 0000 150
</t>
  </si>
  <si>
    <t xml:space="preserve">Прочие безвозмездные поступления в бюджеты муниципальных районов
</t>
  </si>
  <si>
    <t xml:space="preserve">000 2 07 05030 05 0000 150
</t>
  </si>
  <si>
    <t xml:space="preserve">303 2 07 05030 05 0000 150
</t>
  </si>
  <si>
    <t>2024 год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</si>
  <si>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</si>
  <si>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субъектов Российской Федерации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</si>
  <si>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</si>
  <si>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303 1 08 07150 01 1000 110</t>
  </si>
  <si>
    <t xml:space="preserve">000 1 08 07150 01 1000 110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</si>
  <si>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</si>
  <si>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</si>
  <si>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</si>
  <si>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</si>
  <si>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</si>
  <si>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</si>
  <si>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</si>
  <si>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</si>
  <si>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</si>
  <si>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</si>
  <si>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</si>
  <si>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</si>
  <si>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</si>
  <si>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</si>
  <si>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</si>
  <si>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</si>
  <si>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</si>
  <si>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</si>
  <si>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</si>
  <si>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</si>
  <si>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</si>
  <si>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</si>
  <si>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</si>
  <si>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</si>
  <si>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</si>
  <si>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</si>
  <si>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</si>
  <si>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</si>
  <si>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</si>
  <si>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</si>
  <si>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</si>
  <si>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</si>
  <si>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</si>
  <si>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</si>
  <si>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</si>
  <si>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</si>
  <si>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</si>
  <si>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</si>
  <si>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</si>
  <si>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</si>
  <si>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</si>
  <si>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</si>
  <si>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</si>
  <si>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</si>
  <si>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</si>
  <si>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</si>
  <si>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</si>
  <si>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</si>
  <si>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</si>
  <si>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</si>
  <si>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</si>
  <si>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</si>
  <si>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</si>
  <si>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</si>
  <si>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</si>
  <si>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</si>
  <si>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</si>
  <si>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</si>
  <si>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</si>
  <si>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</si>
  <si>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</si>
  <si>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</si>
  <si>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</si>
  <si>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</si>
  <si>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</si>
  <si>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</si>
  <si>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</si>
  <si>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</si>
  <si>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</si>
  <si>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</si>
  <si>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</si>
  <si>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</si>
  <si>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Прочие субвенции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</si>
  <si>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</si>
  <si>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</si>
  <si>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</si>
  <si>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303 1 14 02053 05 0000 440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</si>
  <si>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</si>
  <si>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</si>
  <si>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000 1 14 02052 05 0000 440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</si>
  <si>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</si>
  <si>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073 1 14 02052 05 0000 440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</si>
  <si>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</si>
  <si>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000 1 16 01074 01 0000 140
</t>
  </si>
  <si>
    <t xml:space="preserve">303 1 16 01074 01 0000 140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</si>
  <si>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</si>
  <si>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000 1 16 01153 01 0000 140
</t>
  </si>
  <si>
    <t xml:space="preserve">303 1 16 10100 05 0000 140
</t>
  </si>
  <si>
    <t xml:space="preserve">042 1 16 01153 01 0000 140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</si>
  <si>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</si>
  <si>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000  1 14 06025 05 0000 430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</si>
  <si>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</si>
  <si>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</si>
  <si>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</si>
  <si>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000 1 16 01173 01 0000 140
</t>
  </si>
  <si>
    <t xml:space="preserve">042 1 16 01173 01 0000 140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</si>
  <si>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</si>
  <si>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</si>
  <si>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042 1 16 01193 01 0000 140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</si>
  <si>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до1 января в 2020года</t>
  </si>
  <si>
    <t>048 1 16 10123 01 0000 140</t>
  </si>
  <si>
    <t>2025 год</t>
  </si>
  <si>
    <t>042 1 16 01053 01 0000 140</t>
  </si>
  <si>
    <t>Доходы бюджета Приволжского муниципального района по кодам классификации доходов бюджетов на 2023 год и на плановый период 2024 и 2025 годов</t>
  </si>
  <si>
    <t>Приложение 2                                                                                                                                                                        к решению Совета Приволжского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от ______.2022 № _____                                                                                                                                                                                     "О бюджете Приволжского муниципального района                                                                                                                          на 2023 год и на плановый период 2024 и 2025 годов                                                                                                                         в первом чтении"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</si>
</sst>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[Red]#,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 Cy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3" fillId="0" borderId="2">
      <alignment horizontal="left" vertical="top" wrapText="1"/>
    </xf>
  </cellStyleXfs>
  <cellXfs count="49">
    <xf numFmtId="0" fontId="0" fillId="0" borderId="0" xfId="0"/>
    <xf numFmtId="0" fontId="0" fillId="2" borderId="0" xfId="0" applyFont="1" applyFill="1"/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3" applyNumberFormat="1" applyFont="1" applyFill="1" applyBorder="1" applyAlignment="1" applyProtection="1">
      <alignment horizontal="left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top" wrapText="1"/>
    </xf>
    <xf numFmtId="0" fontId="6" fillId="2" borderId="1" xfId="3" applyNumberFormat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5" fillId="2" borderId="1" xfId="0" applyFont="1" applyFill="1" applyBorder="1"/>
    <xf numFmtId="0" fontId="0" fillId="2" borderId="1" xfId="0" applyFont="1" applyFill="1" applyBorder="1"/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center"/>
    </xf>
    <xf numFmtId="0" fontId="4" fillId="2" borderId="0" xfId="0" applyFont="1" applyFill="1"/>
    <xf numFmtId="0" fontId="5" fillId="2" borderId="0" xfId="1" applyFont="1" applyFill="1" applyAlignment="1">
      <alignment vertical="center"/>
    </xf>
    <xf numFmtId="0" fontId="7" fillId="2" borderId="0" xfId="1" applyFont="1" applyFill="1"/>
    <xf numFmtId="4" fontId="4" fillId="2" borderId="0" xfId="0" applyNumberFormat="1" applyFont="1" applyFill="1"/>
    <xf numFmtId="0" fontId="6" fillId="2" borderId="3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 applyAlignment="1"/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0" fillId="0" borderId="0" xfId="0" applyAlignment="1"/>
    <xf numFmtId="0" fontId="5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164" fontId="6" fillId="2" borderId="1" xfId="2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4">
    <cellStyle name="xl44" xfId="3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H279"/>
  <sheetViews>
    <sheetView tabSelected="1" zoomScaleNormal="100" workbookViewId="0">
      <selection activeCell="F128" sqref="F128"/>
    </sheetView>
  </sheetViews>
  <sheetFormatPr defaultRowHeight="15" x14ac:dyDescent="0.25"/>
  <cols>
    <col min="1" max="1" width="29" style="31" customWidth="1"/>
    <col min="2" max="2" width="39" style="31" customWidth="1"/>
    <col min="3" max="3" width="19" style="31" customWidth="1"/>
    <col min="4" max="4" width="19.7109375" style="31" customWidth="1"/>
    <col min="5" max="5" width="18.5703125" style="31" customWidth="1"/>
    <col min="6" max="6" width="19.42578125" style="1" customWidth="1"/>
    <col min="7" max="7" width="9.140625" style="1" customWidth="1"/>
    <col min="8" max="16384" width="9.140625" style="1"/>
  </cols>
  <sheetData>
    <row r="1" spans="1:5" ht="95.25" customHeight="1" x14ac:dyDescent="0.25">
      <c r="A1" s="38"/>
      <c r="B1" s="38"/>
      <c r="C1" s="43" t="s">
        <v>466</v>
      </c>
      <c r="D1" s="44"/>
      <c r="E1" s="42"/>
    </row>
    <row r="2" spans="1:5" ht="54.75" customHeight="1" x14ac:dyDescent="0.3">
      <c r="A2" s="39" t="s">
        <v>465</v>
      </c>
      <c r="B2" s="40"/>
      <c r="C2" s="41"/>
      <c r="D2" s="41"/>
      <c r="E2" s="42"/>
    </row>
    <row r="3" spans="1:5" ht="15" customHeight="1" x14ac:dyDescent="0.25">
      <c r="A3" s="45" t="s">
        <v>76</v>
      </c>
      <c r="B3" s="42"/>
      <c r="C3" s="42"/>
      <c r="D3" s="42"/>
      <c r="E3" s="42"/>
    </row>
    <row r="4" spans="1:5" ht="10.5" hidden="1" customHeight="1" x14ac:dyDescent="0.25">
      <c r="A4" s="35" t="s">
        <v>76</v>
      </c>
      <c r="B4" s="36"/>
      <c r="C4" s="36"/>
      <c r="D4" s="37"/>
    </row>
    <row r="5" spans="1:5" ht="15" customHeight="1" x14ac:dyDescent="0.25">
      <c r="A5" s="47" t="s">
        <v>0</v>
      </c>
      <c r="B5" s="47" t="s">
        <v>1</v>
      </c>
      <c r="C5" s="46" t="s">
        <v>293</v>
      </c>
      <c r="D5" s="46" t="s">
        <v>356</v>
      </c>
      <c r="E5" s="46" t="s">
        <v>463</v>
      </c>
    </row>
    <row r="6" spans="1:5" ht="15" customHeight="1" x14ac:dyDescent="0.25">
      <c r="A6" s="48"/>
      <c r="B6" s="47"/>
      <c r="C6" s="46"/>
      <c r="D6" s="46"/>
      <c r="E6" s="46"/>
    </row>
    <row r="7" spans="1:5" ht="15" customHeight="1" x14ac:dyDescent="0.25">
      <c r="A7" s="48"/>
      <c r="B7" s="47"/>
      <c r="C7" s="46"/>
      <c r="D7" s="46"/>
      <c r="E7" s="46"/>
    </row>
    <row r="8" spans="1:5" ht="28.5" x14ac:dyDescent="0.25">
      <c r="A8" s="2" t="s">
        <v>2</v>
      </c>
      <c r="B8" s="3" t="s">
        <v>3</v>
      </c>
      <c r="C8" s="4">
        <f>C9+C21+C35+C52+C63+C96+C108+C126+C85+C189</f>
        <v>111152760</v>
      </c>
      <c r="D8" s="4">
        <f>D9+D21+D35+D52+D63+D96+D108+D126+D85+D189</f>
        <v>117001120</v>
      </c>
      <c r="E8" s="4">
        <f>E9+E21+E35+E52+E63+E96+E108+E126+E85+E189</f>
        <v>121152820</v>
      </c>
    </row>
    <row r="9" spans="1:5" x14ac:dyDescent="0.25">
      <c r="A9" s="2" t="s">
        <v>4</v>
      </c>
      <c r="B9" s="3" t="s">
        <v>5</v>
      </c>
      <c r="C9" s="4">
        <f t="shared" ref="C9:E9" si="0">SUM(C10)</f>
        <v>71772500</v>
      </c>
      <c r="D9" s="4">
        <f t="shared" si="0"/>
        <v>77112500</v>
      </c>
      <c r="E9" s="4">
        <f t="shared" si="0"/>
        <v>80900000</v>
      </c>
    </row>
    <row r="10" spans="1:5" ht="22.5" customHeight="1" x14ac:dyDescent="0.25">
      <c r="A10" s="5" t="s">
        <v>218</v>
      </c>
      <c r="B10" s="6" t="s">
        <v>6</v>
      </c>
      <c r="C10" s="7">
        <f>SUM(C11+C13+C15+C17+C19)</f>
        <v>71772500</v>
      </c>
      <c r="D10" s="7">
        <f t="shared" ref="D10:E10" si="1">SUM(D11+D13+D15+D17+D19)</f>
        <v>77112500</v>
      </c>
      <c r="E10" s="7">
        <f t="shared" si="1"/>
        <v>80900000</v>
      </c>
    </row>
    <row r="11" spans="1:5" ht="132.75" customHeight="1" x14ac:dyDescent="0.25">
      <c r="A11" s="5" t="s">
        <v>219</v>
      </c>
      <c r="B11" s="6" t="s">
        <v>362</v>
      </c>
      <c r="C11" s="7">
        <f t="shared" ref="C11:E11" si="2">SUM(C12)</f>
        <v>70000000</v>
      </c>
      <c r="D11" s="7">
        <f t="shared" si="2"/>
        <v>75250000</v>
      </c>
      <c r="E11" s="7">
        <f t="shared" si="2"/>
        <v>79000000</v>
      </c>
    </row>
    <row r="12" spans="1:5" ht="188.25" customHeight="1" x14ac:dyDescent="0.25">
      <c r="A12" s="5" t="s">
        <v>7</v>
      </c>
      <c r="B12" s="6" t="s">
        <v>362</v>
      </c>
      <c r="C12" s="7">
        <f>68500000+1500000</f>
        <v>70000000</v>
      </c>
      <c r="D12" s="7">
        <f>73750000+1500000</f>
        <v>75250000</v>
      </c>
      <c r="E12" s="7">
        <f>77500000+1500000</f>
        <v>79000000</v>
      </c>
    </row>
    <row r="13" spans="1:5" ht="244.5" customHeight="1" x14ac:dyDescent="0.25">
      <c r="A13" s="5" t="s">
        <v>220</v>
      </c>
      <c r="B13" s="6" t="s">
        <v>363</v>
      </c>
      <c r="C13" s="7">
        <f t="shared" ref="C13:E13" si="3">SUM(C14)</f>
        <v>235000</v>
      </c>
      <c r="D13" s="7">
        <f t="shared" si="3"/>
        <v>237500</v>
      </c>
      <c r="E13" s="7">
        <f t="shared" si="3"/>
        <v>250000</v>
      </c>
    </row>
    <row r="14" spans="1:5" ht="257.25" customHeight="1" x14ac:dyDescent="0.25">
      <c r="A14" s="5" t="s">
        <v>8</v>
      </c>
      <c r="B14" s="6" t="s">
        <v>363</v>
      </c>
      <c r="C14" s="7">
        <v>235000</v>
      </c>
      <c r="D14" s="7">
        <v>237500</v>
      </c>
      <c r="E14" s="7">
        <v>250000</v>
      </c>
    </row>
    <row r="15" spans="1:5" ht="84" customHeight="1" x14ac:dyDescent="0.25">
      <c r="A15" s="5" t="s">
        <v>222</v>
      </c>
      <c r="B15" s="6" t="s">
        <v>221</v>
      </c>
      <c r="C15" s="7">
        <f t="shared" ref="C15:E15" si="4">SUM(C16)</f>
        <v>525000</v>
      </c>
      <c r="D15" s="7">
        <f t="shared" si="4"/>
        <v>575000</v>
      </c>
      <c r="E15" s="7">
        <f t="shared" si="4"/>
        <v>575000</v>
      </c>
    </row>
    <row r="16" spans="1:5" ht="90" x14ac:dyDescent="0.25">
      <c r="A16" s="5" t="s">
        <v>9</v>
      </c>
      <c r="B16" s="6" t="s">
        <v>221</v>
      </c>
      <c r="C16" s="7">
        <v>525000</v>
      </c>
      <c r="D16" s="7">
        <v>575000</v>
      </c>
      <c r="E16" s="7">
        <v>575000</v>
      </c>
    </row>
    <row r="17" spans="1:5" ht="168" customHeight="1" x14ac:dyDescent="0.25">
      <c r="A17" s="5" t="s">
        <v>224</v>
      </c>
      <c r="B17" s="6" t="s">
        <v>364</v>
      </c>
      <c r="C17" s="7">
        <f t="shared" ref="C17:E17" si="5">SUM(C18)</f>
        <v>325000</v>
      </c>
      <c r="D17" s="7">
        <f t="shared" si="5"/>
        <v>350000</v>
      </c>
      <c r="E17" s="7">
        <f t="shared" si="5"/>
        <v>375000</v>
      </c>
    </row>
    <row r="18" spans="1:5" ht="151.5" customHeight="1" x14ac:dyDescent="0.25">
      <c r="A18" s="5" t="s">
        <v>10</v>
      </c>
      <c r="B18" s="6" t="s">
        <v>223</v>
      </c>
      <c r="C18" s="7">
        <v>325000</v>
      </c>
      <c r="D18" s="7">
        <v>350000</v>
      </c>
      <c r="E18" s="7">
        <v>375000</v>
      </c>
    </row>
    <row r="19" spans="1:5" ht="188.25" customHeight="1" x14ac:dyDescent="0.25">
      <c r="A19" s="8" t="s">
        <v>347</v>
      </c>
      <c r="B19" s="9" t="s">
        <v>348</v>
      </c>
      <c r="C19" s="7">
        <f t="shared" ref="C19:E19" si="6">SUM(C20)</f>
        <v>687500</v>
      </c>
      <c r="D19" s="7">
        <f t="shared" si="6"/>
        <v>700000</v>
      </c>
      <c r="E19" s="7">
        <f t="shared" si="6"/>
        <v>700000</v>
      </c>
    </row>
    <row r="20" spans="1:5" ht="243.75" customHeight="1" x14ac:dyDescent="0.25">
      <c r="A20" s="8" t="s">
        <v>349</v>
      </c>
      <c r="B20" s="9" t="s">
        <v>348</v>
      </c>
      <c r="C20" s="7">
        <f>187500+500000</f>
        <v>687500</v>
      </c>
      <c r="D20" s="7">
        <f>200000+500000</f>
        <v>700000</v>
      </c>
      <c r="E20" s="7">
        <f>200000+500000</f>
        <v>700000</v>
      </c>
    </row>
    <row r="21" spans="1:5" ht="68.25" customHeight="1" x14ac:dyDescent="0.25">
      <c r="A21" s="2" t="s">
        <v>11</v>
      </c>
      <c r="B21" s="3" t="s">
        <v>365</v>
      </c>
      <c r="C21" s="10">
        <f t="shared" ref="C21:E21" si="7">SUM(C22)</f>
        <v>5484710</v>
      </c>
      <c r="D21" s="10">
        <f t="shared" si="7"/>
        <v>5593470</v>
      </c>
      <c r="E21" s="10">
        <f t="shared" si="7"/>
        <v>5593470</v>
      </c>
    </row>
    <row r="22" spans="1:5" ht="49.5" customHeight="1" x14ac:dyDescent="0.25">
      <c r="A22" s="2" t="s">
        <v>198</v>
      </c>
      <c r="B22" s="6" t="s">
        <v>366</v>
      </c>
      <c r="C22" s="11">
        <f t="shared" ref="C22" si="8">SUM(C23+C26+C29+C32)</f>
        <v>5484710</v>
      </c>
      <c r="D22" s="11">
        <f t="shared" ref="D22" si="9">SUM(D23+D26+D29+D32)</f>
        <v>5593470</v>
      </c>
      <c r="E22" s="11">
        <f t="shared" ref="E22" si="10">SUM(E23+E26+E29+E32)</f>
        <v>5593470</v>
      </c>
    </row>
    <row r="23" spans="1:5" ht="140.25" customHeight="1" x14ac:dyDescent="0.25">
      <c r="A23" s="5" t="s">
        <v>190</v>
      </c>
      <c r="B23" s="6" t="s">
        <v>12</v>
      </c>
      <c r="C23" s="12">
        <f t="shared" ref="C23:E23" si="11">SUM(C24)</f>
        <v>2453850</v>
      </c>
      <c r="D23" s="12">
        <f t="shared" si="11"/>
        <v>2462730</v>
      </c>
      <c r="E23" s="12">
        <f t="shared" si="11"/>
        <v>2462730</v>
      </c>
    </row>
    <row r="24" spans="1:5" ht="209.25" customHeight="1" x14ac:dyDescent="0.25">
      <c r="A24" s="5" t="s">
        <v>225</v>
      </c>
      <c r="B24" s="6" t="s">
        <v>367</v>
      </c>
      <c r="C24" s="12">
        <f t="shared" ref="C24:E24" si="12">SUM(C25)</f>
        <v>2453850</v>
      </c>
      <c r="D24" s="12">
        <f t="shared" si="12"/>
        <v>2462730</v>
      </c>
      <c r="E24" s="12">
        <f t="shared" si="12"/>
        <v>2462730</v>
      </c>
    </row>
    <row r="25" spans="1:5" ht="213.75" customHeight="1" x14ac:dyDescent="0.25">
      <c r="A25" s="5" t="s">
        <v>96</v>
      </c>
      <c r="B25" s="6" t="s">
        <v>367</v>
      </c>
      <c r="C25" s="12">
        <v>2453850</v>
      </c>
      <c r="D25" s="12">
        <v>2462730</v>
      </c>
      <c r="E25" s="12">
        <v>2462730</v>
      </c>
    </row>
    <row r="26" spans="1:5" ht="130.5" customHeight="1" x14ac:dyDescent="0.25">
      <c r="A26" s="5" t="s">
        <v>187</v>
      </c>
      <c r="B26" s="6" t="s">
        <v>368</v>
      </c>
      <c r="C26" s="11">
        <f t="shared" ref="C26:E26" si="13">SUM(C27)</f>
        <v>13740</v>
      </c>
      <c r="D26" s="11">
        <f t="shared" si="13"/>
        <v>14230</v>
      </c>
      <c r="E26" s="11">
        <f t="shared" si="13"/>
        <v>14230</v>
      </c>
    </row>
    <row r="27" spans="1:5" ht="232.5" customHeight="1" x14ac:dyDescent="0.25">
      <c r="A27" s="5" t="s">
        <v>226</v>
      </c>
      <c r="B27" s="6" t="s">
        <v>369</v>
      </c>
      <c r="C27" s="11">
        <f t="shared" ref="C27:E27" si="14">SUM(C28)</f>
        <v>13740</v>
      </c>
      <c r="D27" s="11">
        <f t="shared" si="14"/>
        <v>14230</v>
      </c>
      <c r="E27" s="11">
        <f t="shared" si="14"/>
        <v>14230</v>
      </c>
    </row>
    <row r="28" spans="1:5" ht="243" customHeight="1" x14ac:dyDescent="0.25">
      <c r="A28" s="5" t="s">
        <v>97</v>
      </c>
      <c r="B28" s="6" t="s">
        <v>369</v>
      </c>
      <c r="C28" s="11">
        <v>13740</v>
      </c>
      <c r="D28" s="11">
        <v>14230</v>
      </c>
      <c r="E28" s="11">
        <v>14230</v>
      </c>
    </row>
    <row r="29" spans="1:5" ht="171.75" customHeight="1" x14ac:dyDescent="0.25">
      <c r="A29" s="5" t="s">
        <v>188</v>
      </c>
      <c r="B29" s="6" t="s">
        <v>84</v>
      </c>
      <c r="C29" s="11">
        <f t="shared" ref="C29:E29" si="15">SUM(C30)</f>
        <v>3321190</v>
      </c>
      <c r="D29" s="11">
        <f t="shared" si="15"/>
        <v>3432560</v>
      </c>
      <c r="E29" s="11">
        <f t="shared" si="15"/>
        <v>3432560</v>
      </c>
    </row>
    <row r="30" spans="1:5" ht="177" customHeight="1" x14ac:dyDescent="0.25">
      <c r="A30" s="5" t="s">
        <v>227</v>
      </c>
      <c r="B30" s="6" t="s">
        <v>370</v>
      </c>
      <c r="C30" s="11">
        <f t="shared" ref="C30:E30" si="16">SUM(C31)</f>
        <v>3321190</v>
      </c>
      <c r="D30" s="11">
        <f t="shared" si="16"/>
        <v>3432560</v>
      </c>
      <c r="E30" s="11">
        <f t="shared" si="16"/>
        <v>3432560</v>
      </c>
    </row>
    <row r="31" spans="1:5" ht="261" customHeight="1" x14ac:dyDescent="0.25">
      <c r="A31" s="5" t="s">
        <v>99</v>
      </c>
      <c r="B31" s="6" t="s">
        <v>98</v>
      </c>
      <c r="C31" s="11">
        <v>3321190</v>
      </c>
      <c r="D31" s="11">
        <v>3432560</v>
      </c>
      <c r="E31" s="11">
        <v>3432560</v>
      </c>
    </row>
    <row r="32" spans="1:5" ht="96" customHeight="1" x14ac:dyDescent="0.25">
      <c r="A32" s="5" t="s">
        <v>189</v>
      </c>
      <c r="B32" s="6" t="s">
        <v>228</v>
      </c>
      <c r="C32" s="11">
        <f t="shared" ref="C32:E32" si="17">SUM(C33)</f>
        <v>-304070</v>
      </c>
      <c r="D32" s="11">
        <f t="shared" si="17"/>
        <v>-316050</v>
      </c>
      <c r="E32" s="11">
        <f t="shared" si="17"/>
        <v>-316050</v>
      </c>
    </row>
    <row r="33" spans="1:5" ht="195.75" customHeight="1" x14ac:dyDescent="0.25">
      <c r="A33" s="5" t="s">
        <v>229</v>
      </c>
      <c r="B33" s="6" t="s">
        <v>100</v>
      </c>
      <c r="C33" s="11">
        <f t="shared" ref="C33:E33" si="18">SUM(C34)</f>
        <v>-304070</v>
      </c>
      <c r="D33" s="11">
        <f t="shared" si="18"/>
        <v>-316050</v>
      </c>
      <c r="E33" s="11">
        <f t="shared" si="18"/>
        <v>-316050</v>
      </c>
    </row>
    <row r="34" spans="1:5" ht="192.75" customHeight="1" x14ac:dyDescent="0.25">
      <c r="A34" s="5" t="s">
        <v>101</v>
      </c>
      <c r="B34" s="6" t="s">
        <v>371</v>
      </c>
      <c r="C34" s="11">
        <v>-304070</v>
      </c>
      <c r="D34" s="11">
        <v>-316050</v>
      </c>
      <c r="E34" s="11">
        <v>-316050</v>
      </c>
    </row>
    <row r="35" spans="1:5" ht="28.5" x14ac:dyDescent="0.25">
      <c r="A35" s="2" t="s">
        <v>48</v>
      </c>
      <c r="B35" s="3" t="s">
        <v>13</v>
      </c>
      <c r="C35" s="4">
        <f t="shared" ref="C35" si="19">C36+C43+C46+C49</f>
        <v>6535000</v>
      </c>
      <c r="D35" s="4">
        <f t="shared" ref="D35" si="20">D36+D43+D46+D49</f>
        <v>6675000</v>
      </c>
      <c r="E35" s="4">
        <f t="shared" ref="E35" si="21">E36+E43+E46+E49</f>
        <v>6775000</v>
      </c>
    </row>
    <row r="36" spans="1:5" ht="66" customHeight="1" x14ac:dyDescent="0.25">
      <c r="A36" s="5" t="s">
        <v>291</v>
      </c>
      <c r="B36" s="6" t="s">
        <v>372</v>
      </c>
      <c r="C36" s="4">
        <f t="shared" ref="C36" si="22">C37+C40</f>
        <v>4625000</v>
      </c>
      <c r="D36" s="4">
        <f t="shared" ref="D36" si="23">D37+D40</f>
        <v>4625000</v>
      </c>
      <c r="E36" s="4">
        <f t="shared" ref="E36" si="24">E37+E40</f>
        <v>4625000</v>
      </c>
    </row>
    <row r="37" spans="1:5" ht="73.5" customHeight="1" x14ac:dyDescent="0.25">
      <c r="A37" s="5" t="s">
        <v>292</v>
      </c>
      <c r="B37" s="6" t="s">
        <v>295</v>
      </c>
      <c r="C37" s="7">
        <f t="shared" ref="C37:E38" si="25">SUM(C38)</f>
        <v>2412500</v>
      </c>
      <c r="D37" s="7">
        <f t="shared" si="25"/>
        <v>2412500</v>
      </c>
      <c r="E37" s="7">
        <f t="shared" si="25"/>
        <v>2412500</v>
      </c>
    </row>
    <row r="38" spans="1:5" ht="79.5" customHeight="1" x14ac:dyDescent="0.25">
      <c r="A38" s="5" t="s">
        <v>294</v>
      </c>
      <c r="B38" s="6" t="s">
        <v>295</v>
      </c>
      <c r="C38" s="7">
        <f t="shared" si="25"/>
        <v>2412500</v>
      </c>
      <c r="D38" s="7">
        <f t="shared" si="25"/>
        <v>2412500</v>
      </c>
      <c r="E38" s="7">
        <f t="shared" si="25"/>
        <v>2412500</v>
      </c>
    </row>
    <row r="39" spans="1:5" ht="69" customHeight="1" x14ac:dyDescent="0.25">
      <c r="A39" s="5" t="s">
        <v>296</v>
      </c>
      <c r="B39" s="6" t="s">
        <v>295</v>
      </c>
      <c r="C39" s="7">
        <f>1912500+500000</f>
        <v>2412500</v>
      </c>
      <c r="D39" s="7">
        <f>1912500+500000</f>
        <v>2412500</v>
      </c>
      <c r="E39" s="7">
        <f>1912500+500000</f>
        <v>2412500</v>
      </c>
    </row>
    <row r="40" spans="1:5" ht="84" customHeight="1" x14ac:dyDescent="0.25">
      <c r="A40" s="5" t="s">
        <v>298</v>
      </c>
      <c r="B40" s="6" t="s">
        <v>297</v>
      </c>
      <c r="C40" s="7">
        <f t="shared" ref="C40:E40" si="26">SUM(C41)</f>
        <v>2212500</v>
      </c>
      <c r="D40" s="7">
        <f t="shared" si="26"/>
        <v>2212500</v>
      </c>
      <c r="E40" s="7">
        <f t="shared" si="26"/>
        <v>2212500</v>
      </c>
    </row>
    <row r="41" spans="1:5" ht="130.5" customHeight="1" x14ac:dyDescent="0.25">
      <c r="A41" s="5" t="s">
        <v>299</v>
      </c>
      <c r="B41" s="6" t="s">
        <v>300</v>
      </c>
      <c r="C41" s="7">
        <f t="shared" ref="C41:E41" si="27">SUM(C42)</f>
        <v>2212500</v>
      </c>
      <c r="D41" s="7">
        <f t="shared" si="27"/>
        <v>2212500</v>
      </c>
      <c r="E41" s="7">
        <f t="shared" si="27"/>
        <v>2212500</v>
      </c>
    </row>
    <row r="42" spans="1:5" ht="129.75" customHeight="1" x14ac:dyDescent="0.25">
      <c r="A42" s="5" t="s">
        <v>301</v>
      </c>
      <c r="B42" s="6" t="s">
        <v>300</v>
      </c>
      <c r="C42" s="7">
        <f>1712500+500000</f>
        <v>2212500</v>
      </c>
      <c r="D42" s="7">
        <f>1712500+500000</f>
        <v>2212500</v>
      </c>
      <c r="E42" s="7">
        <f>1712500+500000</f>
        <v>2212500</v>
      </c>
    </row>
    <row r="43" spans="1:5" ht="33.75" hidden="1" customHeight="1" x14ac:dyDescent="0.25">
      <c r="A43" s="13" t="s">
        <v>191</v>
      </c>
      <c r="B43" s="6" t="s">
        <v>14</v>
      </c>
      <c r="C43" s="7">
        <f t="shared" ref="C43:E43" si="28">SUM(C44)</f>
        <v>0</v>
      </c>
      <c r="D43" s="7">
        <f t="shared" si="28"/>
        <v>0</v>
      </c>
      <c r="E43" s="7">
        <f t="shared" si="28"/>
        <v>0</v>
      </c>
    </row>
    <row r="44" spans="1:5" ht="35.25" hidden="1" customHeight="1" x14ac:dyDescent="0.25">
      <c r="A44" s="5" t="s">
        <v>199</v>
      </c>
      <c r="B44" s="6" t="s">
        <v>14</v>
      </c>
      <c r="C44" s="7">
        <f t="shared" ref="C44:E44" si="29">SUM(C45)</f>
        <v>0</v>
      </c>
      <c r="D44" s="7">
        <f t="shared" si="29"/>
        <v>0</v>
      </c>
      <c r="E44" s="7">
        <f t="shared" si="29"/>
        <v>0</v>
      </c>
    </row>
    <row r="45" spans="1:5" ht="30" hidden="1" x14ac:dyDescent="0.25">
      <c r="A45" s="5" t="s">
        <v>66</v>
      </c>
      <c r="B45" s="6" t="s">
        <v>14</v>
      </c>
      <c r="C45" s="7">
        <v>0</v>
      </c>
      <c r="D45" s="7">
        <v>0</v>
      </c>
      <c r="E45" s="7">
        <v>0</v>
      </c>
    </row>
    <row r="46" spans="1:5" ht="18" customHeight="1" x14ac:dyDescent="0.25">
      <c r="A46" s="13" t="s">
        <v>194</v>
      </c>
      <c r="B46" s="6" t="s">
        <v>193</v>
      </c>
      <c r="C46" s="7">
        <f t="shared" ref="C46:E46" si="30">SUM(C47)</f>
        <v>50000</v>
      </c>
      <c r="D46" s="7">
        <f t="shared" si="30"/>
        <v>50000</v>
      </c>
      <c r="E46" s="7">
        <f t="shared" si="30"/>
        <v>50000</v>
      </c>
    </row>
    <row r="47" spans="1:5" ht="17.25" customHeight="1" x14ac:dyDescent="0.25">
      <c r="A47" s="13" t="s">
        <v>192</v>
      </c>
      <c r="B47" s="6" t="s">
        <v>193</v>
      </c>
      <c r="C47" s="7">
        <f>SUM(C48)</f>
        <v>50000</v>
      </c>
      <c r="D47" s="7">
        <f>SUM(D48)</f>
        <v>50000</v>
      </c>
      <c r="E47" s="7">
        <f>SUM(E48)</f>
        <v>50000</v>
      </c>
    </row>
    <row r="48" spans="1:5" ht="48.75" customHeight="1" x14ac:dyDescent="0.25">
      <c r="A48" s="5" t="s">
        <v>80</v>
      </c>
      <c r="B48" s="6" t="s">
        <v>193</v>
      </c>
      <c r="C48" s="7">
        <v>50000</v>
      </c>
      <c r="D48" s="7">
        <v>50000</v>
      </c>
      <c r="E48" s="7">
        <v>50000</v>
      </c>
    </row>
    <row r="49" spans="1:5" ht="79.5" customHeight="1" x14ac:dyDescent="0.25">
      <c r="A49" s="5" t="s">
        <v>196</v>
      </c>
      <c r="B49" s="6" t="s">
        <v>197</v>
      </c>
      <c r="C49" s="7">
        <f>SUM(C50)</f>
        <v>1860000</v>
      </c>
      <c r="D49" s="7">
        <f t="shared" ref="D49:E49" si="31">SUM(D50)</f>
        <v>2000000</v>
      </c>
      <c r="E49" s="7">
        <f t="shared" si="31"/>
        <v>2100000</v>
      </c>
    </row>
    <row r="50" spans="1:5" ht="69" customHeight="1" x14ac:dyDescent="0.25">
      <c r="A50" s="5" t="s">
        <v>195</v>
      </c>
      <c r="B50" s="6" t="s">
        <v>16</v>
      </c>
      <c r="C50" s="7">
        <f t="shared" ref="C50:E50" si="32">SUM(C51)</f>
        <v>1860000</v>
      </c>
      <c r="D50" s="7">
        <f t="shared" si="32"/>
        <v>2000000</v>
      </c>
      <c r="E50" s="7">
        <f t="shared" si="32"/>
        <v>2100000</v>
      </c>
    </row>
    <row r="51" spans="1:5" ht="76.5" customHeight="1" x14ac:dyDescent="0.25">
      <c r="A51" s="5" t="s">
        <v>15</v>
      </c>
      <c r="B51" s="6" t="s">
        <v>16</v>
      </c>
      <c r="C51" s="7">
        <v>1860000</v>
      </c>
      <c r="D51" s="7">
        <v>2000000</v>
      </c>
      <c r="E51" s="7">
        <v>2100000</v>
      </c>
    </row>
    <row r="52" spans="1:5" x14ac:dyDescent="0.25">
      <c r="A52" s="2" t="s">
        <v>17</v>
      </c>
      <c r="B52" s="3" t="s">
        <v>18</v>
      </c>
      <c r="C52" s="4">
        <f t="shared" ref="C52" si="33">C53+C56</f>
        <v>2905000</v>
      </c>
      <c r="D52" s="4">
        <f t="shared" ref="D52" si="34">D53+D56</f>
        <v>3105000</v>
      </c>
      <c r="E52" s="4">
        <f t="shared" ref="E52" si="35">E53+E56</f>
        <v>3305000</v>
      </c>
    </row>
    <row r="53" spans="1:5" ht="51" customHeight="1" x14ac:dyDescent="0.25">
      <c r="A53" s="5" t="s">
        <v>201</v>
      </c>
      <c r="B53" s="6" t="s">
        <v>373</v>
      </c>
      <c r="C53" s="7">
        <f t="shared" ref="C53:E53" si="36">SUM(C54)</f>
        <v>2900000</v>
      </c>
      <c r="D53" s="7">
        <f t="shared" si="36"/>
        <v>3100000</v>
      </c>
      <c r="E53" s="7">
        <f t="shared" si="36"/>
        <v>3300000</v>
      </c>
    </row>
    <row r="54" spans="1:5" ht="81.75" customHeight="1" x14ac:dyDescent="0.25">
      <c r="A54" s="5" t="s">
        <v>200</v>
      </c>
      <c r="B54" s="6" t="s">
        <v>20</v>
      </c>
      <c r="C54" s="7">
        <f t="shared" ref="C54:E54" si="37">SUM(C55)</f>
        <v>2900000</v>
      </c>
      <c r="D54" s="7">
        <f t="shared" si="37"/>
        <v>3100000</v>
      </c>
      <c r="E54" s="7">
        <f t="shared" si="37"/>
        <v>3300000</v>
      </c>
    </row>
    <row r="55" spans="1:5" ht="85.5" customHeight="1" x14ac:dyDescent="0.25">
      <c r="A55" s="5" t="s">
        <v>19</v>
      </c>
      <c r="B55" s="6" t="s">
        <v>20</v>
      </c>
      <c r="C55" s="7">
        <v>2900000</v>
      </c>
      <c r="D55" s="7">
        <v>3100000</v>
      </c>
      <c r="E55" s="7">
        <v>3300000</v>
      </c>
    </row>
    <row r="56" spans="1:5" ht="65.25" customHeight="1" x14ac:dyDescent="0.25">
      <c r="A56" s="5" t="s">
        <v>202</v>
      </c>
      <c r="B56" s="6" t="s">
        <v>374</v>
      </c>
      <c r="C56" s="7">
        <f t="shared" ref="C56:E56" si="38">SUM(C57)</f>
        <v>5000</v>
      </c>
      <c r="D56" s="7">
        <f t="shared" si="38"/>
        <v>5000</v>
      </c>
      <c r="E56" s="7">
        <f t="shared" si="38"/>
        <v>5000</v>
      </c>
    </row>
    <row r="57" spans="1:5" ht="52.5" customHeight="1" x14ac:dyDescent="0.25">
      <c r="A57" s="5" t="s">
        <v>361</v>
      </c>
      <c r="B57" s="6" t="s">
        <v>375</v>
      </c>
      <c r="C57" s="7">
        <f t="shared" ref="C57:E57" si="39">SUM(C58)</f>
        <v>5000</v>
      </c>
      <c r="D57" s="7">
        <f t="shared" si="39"/>
        <v>5000</v>
      </c>
      <c r="E57" s="7">
        <f t="shared" si="39"/>
        <v>5000</v>
      </c>
    </row>
    <row r="58" spans="1:5" ht="56.25" customHeight="1" x14ac:dyDescent="0.25">
      <c r="A58" s="5" t="s">
        <v>360</v>
      </c>
      <c r="B58" s="6" t="s">
        <v>55</v>
      </c>
      <c r="C58" s="7">
        <v>5000</v>
      </c>
      <c r="D58" s="7">
        <v>5000</v>
      </c>
      <c r="E58" s="7">
        <v>5000</v>
      </c>
    </row>
    <row r="59" spans="1:5" ht="51.75" hidden="1" customHeight="1" thickBot="1" x14ac:dyDescent="0.3">
      <c r="A59" s="5" t="s">
        <v>129</v>
      </c>
      <c r="B59" s="3" t="s">
        <v>130</v>
      </c>
      <c r="C59" s="7">
        <v>0</v>
      </c>
      <c r="D59" s="7">
        <v>0</v>
      </c>
      <c r="E59" s="7">
        <v>0</v>
      </c>
    </row>
    <row r="60" spans="1:5" ht="37.5" hidden="1" customHeight="1" thickBot="1" x14ac:dyDescent="0.3">
      <c r="A60" s="5" t="s">
        <v>132</v>
      </c>
      <c r="B60" s="6" t="s">
        <v>131</v>
      </c>
      <c r="C60" s="7">
        <v>0</v>
      </c>
      <c r="D60" s="7">
        <v>0</v>
      </c>
      <c r="E60" s="7">
        <v>0</v>
      </c>
    </row>
    <row r="61" spans="1:5" ht="33.75" hidden="1" customHeight="1" thickBot="1" x14ac:dyDescent="0.3">
      <c r="A61" s="5" t="s">
        <v>134</v>
      </c>
      <c r="B61" s="6" t="s">
        <v>133</v>
      </c>
      <c r="C61" s="7">
        <v>0</v>
      </c>
      <c r="D61" s="7">
        <v>0</v>
      </c>
      <c r="E61" s="7">
        <v>0</v>
      </c>
    </row>
    <row r="62" spans="1:5" ht="0.75" hidden="1" customHeight="1" x14ac:dyDescent="0.25">
      <c r="A62" s="5" t="s">
        <v>135</v>
      </c>
      <c r="B62" s="6" t="s">
        <v>133</v>
      </c>
      <c r="C62" s="7">
        <v>0</v>
      </c>
      <c r="D62" s="7">
        <v>0</v>
      </c>
      <c r="E62" s="7">
        <v>0</v>
      </c>
    </row>
    <row r="63" spans="1:5" ht="103.5" customHeight="1" x14ac:dyDescent="0.25">
      <c r="A63" s="2" t="s">
        <v>21</v>
      </c>
      <c r="B63" s="3" t="s">
        <v>22</v>
      </c>
      <c r="C63" s="4">
        <f t="shared" ref="C63" si="40">SUM(C64+C77+C81)</f>
        <v>4139000</v>
      </c>
      <c r="D63" s="4">
        <f t="shared" ref="D63" si="41">SUM(D64+D77+D81)</f>
        <v>4139000</v>
      </c>
      <c r="E63" s="4">
        <f t="shared" ref="E63" si="42">SUM(E64+E77+E81)</f>
        <v>4139000</v>
      </c>
    </row>
    <row r="64" spans="1:5" ht="172.5" customHeight="1" x14ac:dyDescent="0.25">
      <c r="A64" s="5" t="s">
        <v>230</v>
      </c>
      <c r="B64" s="6" t="s">
        <v>376</v>
      </c>
      <c r="C64" s="7">
        <f t="shared" ref="C64" si="43">SUM(C65+C71+C74)</f>
        <v>3935000</v>
      </c>
      <c r="D64" s="7">
        <f t="shared" ref="D64" si="44">SUM(D65+D71+D74)</f>
        <v>3935000</v>
      </c>
      <c r="E64" s="7">
        <f t="shared" ref="E64" si="45">SUM(E65+E71+E74)</f>
        <v>3935000</v>
      </c>
    </row>
    <row r="65" spans="1:5" ht="130.5" customHeight="1" x14ac:dyDescent="0.25">
      <c r="A65" s="5" t="s">
        <v>231</v>
      </c>
      <c r="B65" s="6" t="s">
        <v>377</v>
      </c>
      <c r="C65" s="7">
        <f t="shared" ref="C65" si="46">SUM(C66+C68)</f>
        <v>3475000</v>
      </c>
      <c r="D65" s="7">
        <f t="shared" ref="D65" si="47">SUM(D66+D68)</f>
        <v>3475000</v>
      </c>
      <c r="E65" s="7">
        <f t="shared" ref="E65" si="48">SUM(E66+E68)</f>
        <v>3475000</v>
      </c>
    </row>
    <row r="66" spans="1:5" ht="186" customHeight="1" x14ac:dyDescent="0.25">
      <c r="A66" s="5" t="s">
        <v>232</v>
      </c>
      <c r="B66" s="6" t="s">
        <v>378</v>
      </c>
      <c r="C66" s="7">
        <f t="shared" ref="C66:E66" si="49">SUM(C67)</f>
        <v>1230000</v>
      </c>
      <c r="D66" s="7">
        <f t="shared" si="49"/>
        <v>1230000</v>
      </c>
      <c r="E66" s="7">
        <f t="shared" si="49"/>
        <v>1230000</v>
      </c>
    </row>
    <row r="67" spans="1:5" ht="183.75" customHeight="1" x14ac:dyDescent="0.25">
      <c r="A67" s="14" t="s">
        <v>74</v>
      </c>
      <c r="B67" s="6" t="s">
        <v>378</v>
      </c>
      <c r="C67" s="7">
        <v>1230000</v>
      </c>
      <c r="D67" s="7">
        <v>1230000</v>
      </c>
      <c r="E67" s="7">
        <v>1230000</v>
      </c>
    </row>
    <row r="68" spans="1:5" ht="211.5" customHeight="1" x14ac:dyDescent="0.25">
      <c r="A68" s="14" t="s">
        <v>233</v>
      </c>
      <c r="B68" s="6" t="s">
        <v>23</v>
      </c>
      <c r="C68" s="7">
        <f t="shared" ref="C68" si="50">SUM(C69+C70)</f>
        <v>2245000</v>
      </c>
      <c r="D68" s="7">
        <f t="shared" ref="D68" si="51">SUM(D69+D70)</f>
        <v>2245000</v>
      </c>
      <c r="E68" s="7">
        <f t="shared" ref="E68" si="52">SUM(E69+E70)</f>
        <v>2245000</v>
      </c>
    </row>
    <row r="69" spans="1:5" ht="147" customHeight="1" x14ac:dyDescent="0.25">
      <c r="A69" s="5" t="s">
        <v>61</v>
      </c>
      <c r="B69" s="6" t="s">
        <v>23</v>
      </c>
      <c r="C69" s="7">
        <v>1000000</v>
      </c>
      <c r="D69" s="7">
        <v>1000000</v>
      </c>
      <c r="E69" s="7">
        <v>1000000</v>
      </c>
    </row>
    <row r="70" spans="1:5" ht="160.5" customHeight="1" x14ac:dyDescent="0.25">
      <c r="A70" s="5" t="s">
        <v>65</v>
      </c>
      <c r="B70" s="6" t="s">
        <v>23</v>
      </c>
      <c r="C70" s="7">
        <v>1245000</v>
      </c>
      <c r="D70" s="7">
        <v>1245000</v>
      </c>
      <c r="E70" s="7">
        <v>1245000</v>
      </c>
    </row>
    <row r="71" spans="1:5" ht="156" customHeight="1" x14ac:dyDescent="0.25">
      <c r="A71" s="5" t="s">
        <v>234</v>
      </c>
      <c r="B71" s="6" t="s">
        <v>379</v>
      </c>
      <c r="C71" s="7">
        <f t="shared" ref="C71:E71" si="53">SUM(C72)</f>
        <v>200000</v>
      </c>
      <c r="D71" s="7">
        <f t="shared" si="53"/>
        <v>200000</v>
      </c>
      <c r="E71" s="7">
        <f t="shared" si="53"/>
        <v>200000</v>
      </c>
    </row>
    <row r="72" spans="1:5" ht="144.75" customHeight="1" x14ac:dyDescent="0.25">
      <c r="A72" s="5" t="s">
        <v>235</v>
      </c>
      <c r="B72" s="6" t="s">
        <v>380</v>
      </c>
      <c r="C72" s="7">
        <f t="shared" ref="C72:E72" si="54">SUM(C73)</f>
        <v>200000</v>
      </c>
      <c r="D72" s="7">
        <f t="shared" si="54"/>
        <v>200000</v>
      </c>
      <c r="E72" s="7">
        <f t="shared" si="54"/>
        <v>200000</v>
      </c>
    </row>
    <row r="73" spans="1:5" ht="125.25" customHeight="1" x14ac:dyDescent="0.25">
      <c r="A73" s="5" t="s">
        <v>24</v>
      </c>
      <c r="B73" s="6" t="s">
        <v>380</v>
      </c>
      <c r="C73" s="7">
        <v>200000</v>
      </c>
      <c r="D73" s="7">
        <v>200000</v>
      </c>
      <c r="E73" s="7">
        <v>200000</v>
      </c>
    </row>
    <row r="74" spans="1:5" ht="151.5" customHeight="1" x14ac:dyDescent="0.25">
      <c r="A74" s="5" t="s">
        <v>236</v>
      </c>
      <c r="B74" s="6" t="s">
        <v>381</v>
      </c>
      <c r="C74" s="7">
        <f t="shared" ref="C74:E74" si="55">SUM(C75)</f>
        <v>260000</v>
      </c>
      <c r="D74" s="7">
        <f t="shared" si="55"/>
        <v>260000</v>
      </c>
      <c r="E74" s="7">
        <f t="shared" si="55"/>
        <v>260000</v>
      </c>
    </row>
    <row r="75" spans="1:5" ht="114.75" customHeight="1" x14ac:dyDescent="0.25">
      <c r="A75" s="5" t="s">
        <v>237</v>
      </c>
      <c r="B75" s="6" t="s">
        <v>26</v>
      </c>
      <c r="C75" s="7">
        <f t="shared" ref="C75:E75" si="56">SUM(C76)</f>
        <v>260000</v>
      </c>
      <c r="D75" s="7">
        <f t="shared" si="56"/>
        <v>260000</v>
      </c>
      <c r="E75" s="7">
        <f t="shared" si="56"/>
        <v>260000</v>
      </c>
    </row>
    <row r="76" spans="1:5" ht="128.25" customHeight="1" x14ac:dyDescent="0.25">
      <c r="A76" s="5" t="s">
        <v>25</v>
      </c>
      <c r="B76" s="6" t="s">
        <v>26</v>
      </c>
      <c r="C76" s="7">
        <v>260000</v>
      </c>
      <c r="D76" s="7">
        <v>260000</v>
      </c>
      <c r="E76" s="7">
        <v>260000</v>
      </c>
    </row>
    <row r="77" spans="1:5" ht="46.5" hidden="1" customHeight="1" x14ac:dyDescent="0.25">
      <c r="A77" s="5" t="s">
        <v>138</v>
      </c>
      <c r="B77" s="6" t="s">
        <v>139</v>
      </c>
      <c r="C77" s="7">
        <v>0</v>
      </c>
      <c r="D77" s="7">
        <v>0</v>
      </c>
      <c r="E77" s="7">
        <v>0</v>
      </c>
    </row>
    <row r="78" spans="1:5" ht="65.25" hidden="1" customHeight="1" x14ac:dyDescent="0.25">
      <c r="A78" s="5" t="s">
        <v>140</v>
      </c>
      <c r="B78" s="6" t="s">
        <v>141</v>
      </c>
      <c r="C78" s="7">
        <v>0</v>
      </c>
      <c r="D78" s="7">
        <v>0</v>
      </c>
      <c r="E78" s="7">
        <v>0</v>
      </c>
    </row>
    <row r="79" spans="1:5" ht="69.75" hidden="1" customHeight="1" x14ac:dyDescent="0.25">
      <c r="A79" s="5" t="s">
        <v>137</v>
      </c>
      <c r="B79" s="6" t="s">
        <v>136</v>
      </c>
      <c r="C79" s="7">
        <f t="shared" ref="C79:E79" si="57">SUM(C80)</f>
        <v>0</v>
      </c>
      <c r="D79" s="7">
        <f t="shared" si="57"/>
        <v>0</v>
      </c>
      <c r="E79" s="7">
        <f t="shared" si="57"/>
        <v>0</v>
      </c>
    </row>
    <row r="80" spans="1:5" ht="80.25" hidden="1" customHeight="1" x14ac:dyDescent="0.25">
      <c r="A80" s="5" t="s">
        <v>78</v>
      </c>
      <c r="B80" s="6" t="s">
        <v>79</v>
      </c>
      <c r="C80" s="7">
        <v>0</v>
      </c>
      <c r="D80" s="7">
        <v>0</v>
      </c>
      <c r="E80" s="7">
        <v>0</v>
      </c>
    </row>
    <row r="81" spans="1:5" ht="156" customHeight="1" x14ac:dyDescent="0.25">
      <c r="A81" s="5" t="s">
        <v>238</v>
      </c>
      <c r="B81" s="6" t="s">
        <v>382</v>
      </c>
      <c r="C81" s="7">
        <f t="shared" ref="C81:E81" si="58">SUM(C82)</f>
        <v>204000</v>
      </c>
      <c r="D81" s="7">
        <f t="shared" si="58"/>
        <v>204000</v>
      </c>
      <c r="E81" s="7">
        <f t="shared" si="58"/>
        <v>204000</v>
      </c>
    </row>
    <row r="82" spans="1:5" ht="147.75" customHeight="1" x14ac:dyDescent="0.25">
      <c r="A82" s="5" t="s">
        <v>239</v>
      </c>
      <c r="B82" s="6" t="s">
        <v>383</v>
      </c>
      <c r="C82" s="7">
        <f t="shared" ref="C82:E82" si="59">SUM(C83)</f>
        <v>204000</v>
      </c>
      <c r="D82" s="7">
        <f t="shared" si="59"/>
        <v>204000</v>
      </c>
      <c r="E82" s="7">
        <f t="shared" si="59"/>
        <v>204000</v>
      </c>
    </row>
    <row r="83" spans="1:5" ht="135" customHeight="1" x14ac:dyDescent="0.25">
      <c r="A83" s="5" t="s">
        <v>240</v>
      </c>
      <c r="B83" s="6" t="s">
        <v>384</v>
      </c>
      <c r="C83" s="7">
        <f t="shared" ref="C83:E83" si="60">SUM(C84)</f>
        <v>204000</v>
      </c>
      <c r="D83" s="7">
        <f t="shared" si="60"/>
        <v>204000</v>
      </c>
      <c r="E83" s="7">
        <f t="shared" si="60"/>
        <v>204000</v>
      </c>
    </row>
    <row r="84" spans="1:5" ht="141.75" customHeight="1" x14ac:dyDescent="0.25">
      <c r="A84" s="5" t="s">
        <v>103</v>
      </c>
      <c r="B84" s="6" t="s">
        <v>104</v>
      </c>
      <c r="C84" s="7">
        <v>204000</v>
      </c>
      <c r="D84" s="7">
        <v>204000</v>
      </c>
      <c r="E84" s="7">
        <v>204000</v>
      </c>
    </row>
    <row r="85" spans="1:5" ht="84.75" customHeight="1" x14ac:dyDescent="0.25">
      <c r="A85" s="2" t="s">
        <v>27</v>
      </c>
      <c r="B85" s="3" t="s">
        <v>28</v>
      </c>
      <c r="C85" s="4">
        <f t="shared" ref="C85:E85" si="61">SUM(C86)</f>
        <v>743900</v>
      </c>
      <c r="D85" s="4">
        <f t="shared" si="61"/>
        <v>803500</v>
      </c>
      <c r="E85" s="4">
        <f t="shared" si="61"/>
        <v>867700</v>
      </c>
    </row>
    <row r="86" spans="1:5" ht="35.25" customHeight="1" x14ac:dyDescent="0.25">
      <c r="A86" s="5" t="s">
        <v>142</v>
      </c>
      <c r="B86" s="6" t="s">
        <v>143</v>
      </c>
      <c r="C86" s="7">
        <f t="shared" ref="C86" si="62">SUM(C87+C89+C91)</f>
        <v>743900</v>
      </c>
      <c r="D86" s="7">
        <f t="shared" ref="D86" si="63">SUM(D87+D89+D91)</f>
        <v>803500</v>
      </c>
      <c r="E86" s="7">
        <f t="shared" ref="E86" si="64">SUM(E87+E89+E91)</f>
        <v>867700</v>
      </c>
    </row>
    <row r="87" spans="1:5" ht="74.25" customHeight="1" x14ac:dyDescent="0.25">
      <c r="A87" s="5" t="s">
        <v>144</v>
      </c>
      <c r="B87" s="6" t="s">
        <v>145</v>
      </c>
      <c r="C87" s="7">
        <f t="shared" ref="C87:E87" si="65">SUM(C88)</f>
        <v>284900</v>
      </c>
      <c r="D87" s="7">
        <f t="shared" si="65"/>
        <v>307700</v>
      </c>
      <c r="E87" s="7">
        <f t="shared" si="65"/>
        <v>332300</v>
      </c>
    </row>
    <row r="88" spans="1:5" ht="123.75" customHeight="1" x14ac:dyDescent="0.25">
      <c r="A88" s="5" t="s">
        <v>72</v>
      </c>
      <c r="B88" s="6" t="s">
        <v>385</v>
      </c>
      <c r="C88" s="7">
        <v>284900</v>
      </c>
      <c r="D88" s="7">
        <v>307700</v>
      </c>
      <c r="E88" s="7">
        <v>332300</v>
      </c>
    </row>
    <row r="89" spans="1:5" ht="52.5" customHeight="1" x14ac:dyDescent="0.25">
      <c r="A89" s="5" t="s">
        <v>146</v>
      </c>
      <c r="B89" s="6" t="s">
        <v>147</v>
      </c>
      <c r="C89" s="7">
        <f t="shared" ref="C89:E89" si="66">SUM(C90)</f>
        <v>389400</v>
      </c>
      <c r="D89" s="7">
        <f t="shared" si="66"/>
        <v>420600</v>
      </c>
      <c r="E89" s="7">
        <f t="shared" si="66"/>
        <v>454200</v>
      </c>
    </row>
    <row r="90" spans="1:5" ht="108.75" customHeight="1" x14ac:dyDescent="0.25">
      <c r="A90" s="5" t="s">
        <v>73</v>
      </c>
      <c r="B90" s="6" t="s">
        <v>386</v>
      </c>
      <c r="C90" s="7">
        <v>389400</v>
      </c>
      <c r="D90" s="7">
        <v>420600</v>
      </c>
      <c r="E90" s="7">
        <v>454200</v>
      </c>
    </row>
    <row r="91" spans="1:5" ht="49.5" customHeight="1" x14ac:dyDescent="0.25">
      <c r="A91" s="5" t="s">
        <v>148</v>
      </c>
      <c r="B91" s="6" t="s">
        <v>149</v>
      </c>
      <c r="C91" s="7">
        <f t="shared" ref="C91" si="67">SUM(C92+C94)</f>
        <v>69600</v>
      </c>
      <c r="D91" s="7">
        <f t="shared" ref="D91" si="68">SUM(D92+D94)</f>
        <v>75200</v>
      </c>
      <c r="E91" s="7">
        <f t="shared" ref="E91" si="69">SUM(E92+E94)</f>
        <v>81200</v>
      </c>
    </row>
    <row r="92" spans="1:5" ht="48" customHeight="1" x14ac:dyDescent="0.25">
      <c r="A92" s="5" t="s">
        <v>150</v>
      </c>
      <c r="B92" s="6" t="s">
        <v>151</v>
      </c>
      <c r="C92" s="7">
        <f>SUM(C93)</f>
        <v>26500</v>
      </c>
      <c r="D92" s="7">
        <f>SUM(D93)</f>
        <v>28700</v>
      </c>
      <c r="E92" s="7">
        <f>SUM(E93)</f>
        <v>31000</v>
      </c>
    </row>
    <row r="93" spans="1:5" ht="93.75" customHeight="1" x14ac:dyDescent="0.25">
      <c r="A93" s="5" t="s">
        <v>83</v>
      </c>
      <c r="B93" s="6" t="s">
        <v>387</v>
      </c>
      <c r="C93" s="7">
        <v>26500</v>
      </c>
      <c r="D93" s="7">
        <v>28700</v>
      </c>
      <c r="E93" s="7">
        <v>31000</v>
      </c>
    </row>
    <row r="94" spans="1:5" ht="50.25" customHeight="1" x14ac:dyDescent="0.25">
      <c r="A94" s="5" t="s">
        <v>152</v>
      </c>
      <c r="B94" s="6" t="s">
        <v>153</v>
      </c>
      <c r="C94" s="7">
        <f t="shared" ref="C94:E94" si="70">SUM(C95)</f>
        <v>43100</v>
      </c>
      <c r="D94" s="7">
        <f t="shared" si="70"/>
        <v>46500</v>
      </c>
      <c r="E94" s="7">
        <f t="shared" si="70"/>
        <v>50200</v>
      </c>
    </row>
    <row r="95" spans="1:5" ht="105" customHeight="1" x14ac:dyDescent="0.25">
      <c r="A95" s="5" t="s">
        <v>107</v>
      </c>
      <c r="B95" s="6" t="s">
        <v>388</v>
      </c>
      <c r="C95" s="7">
        <v>43100</v>
      </c>
      <c r="D95" s="7">
        <v>46500</v>
      </c>
      <c r="E95" s="7">
        <v>50200</v>
      </c>
    </row>
    <row r="96" spans="1:5" ht="96" customHeight="1" x14ac:dyDescent="0.25">
      <c r="A96" s="2" t="s">
        <v>29</v>
      </c>
      <c r="B96" s="3" t="s">
        <v>389</v>
      </c>
      <c r="C96" s="4">
        <f t="shared" ref="C96" si="71">SUM(C97+C102)</f>
        <v>17945900</v>
      </c>
      <c r="D96" s="4">
        <f t="shared" ref="D96" si="72">SUM(D97+D102)</f>
        <v>17945900</v>
      </c>
      <c r="E96" s="4">
        <f t="shared" ref="E96" si="73">SUM(E97+E102)</f>
        <v>17945900</v>
      </c>
    </row>
    <row r="97" spans="1:5" ht="47.25" customHeight="1" x14ac:dyDescent="0.25">
      <c r="A97" s="5" t="s">
        <v>159</v>
      </c>
      <c r="B97" s="6" t="s">
        <v>160</v>
      </c>
      <c r="C97" s="7">
        <f t="shared" ref="C97:E97" si="74">SUM(C98)</f>
        <v>17815900</v>
      </c>
      <c r="D97" s="7">
        <f t="shared" si="74"/>
        <v>17815900</v>
      </c>
      <c r="E97" s="7">
        <f t="shared" si="74"/>
        <v>17815900</v>
      </c>
    </row>
    <row r="98" spans="1:5" ht="53.25" customHeight="1" x14ac:dyDescent="0.25">
      <c r="A98" s="5" t="s">
        <v>241</v>
      </c>
      <c r="B98" s="6" t="s">
        <v>390</v>
      </c>
      <c r="C98" s="7">
        <f t="shared" ref="C98:E98" si="75">SUM(C99)</f>
        <v>17815900</v>
      </c>
      <c r="D98" s="7">
        <f t="shared" si="75"/>
        <v>17815900</v>
      </c>
      <c r="E98" s="7">
        <f t="shared" si="75"/>
        <v>17815900</v>
      </c>
    </row>
    <row r="99" spans="1:5" ht="49.5" customHeight="1" x14ac:dyDescent="0.25">
      <c r="A99" s="5" t="s">
        <v>161</v>
      </c>
      <c r="B99" s="6" t="s">
        <v>162</v>
      </c>
      <c r="C99" s="7">
        <f t="shared" ref="C99" si="76">SUM(C100+C101)</f>
        <v>17815900</v>
      </c>
      <c r="D99" s="7">
        <f t="shared" ref="D99" si="77">SUM(D100+D101)</f>
        <v>17815900</v>
      </c>
      <c r="E99" s="7">
        <f t="shared" ref="E99" si="78">SUM(E100+E101)</f>
        <v>17815900</v>
      </c>
    </row>
    <row r="100" spans="1:5" ht="80.25" customHeight="1" x14ac:dyDescent="0.25">
      <c r="A100" s="5" t="s">
        <v>46</v>
      </c>
      <c r="B100" s="6" t="s">
        <v>45</v>
      </c>
      <c r="C100" s="7">
        <v>14804850</v>
      </c>
      <c r="D100" s="7">
        <v>14804850</v>
      </c>
      <c r="E100" s="7">
        <v>14804850</v>
      </c>
    </row>
    <row r="101" spans="1:5" ht="75" x14ac:dyDescent="0.25">
      <c r="A101" s="5" t="s">
        <v>47</v>
      </c>
      <c r="B101" s="6" t="s">
        <v>44</v>
      </c>
      <c r="C101" s="7">
        <v>3011050</v>
      </c>
      <c r="D101" s="7">
        <v>3011050</v>
      </c>
      <c r="E101" s="7">
        <v>3011050</v>
      </c>
    </row>
    <row r="102" spans="1:5" ht="68.25" customHeight="1" x14ac:dyDescent="0.25">
      <c r="A102" s="5" t="s">
        <v>154</v>
      </c>
      <c r="B102" s="6" t="s">
        <v>155</v>
      </c>
      <c r="C102" s="7">
        <f t="shared" ref="C102:E102" si="79">SUM(C103)</f>
        <v>130000</v>
      </c>
      <c r="D102" s="7">
        <f t="shared" si="79"/>
        <v>130000</v>
      </c>
      <c r="E102" s="7">
        <f t="shared" si="79"/>
        <v>130000</v>
      </c>
    </row>
    <row r="103" spans="1:5" ht="33.75" customHeight="1" x14ac:dyDescent="0.25">
      <c r="A103" s="5" t="s">
        <v>242</v>
      </c>
      <c r="B103" s="6" t="s">
        <v>391</v>
      </c>
      <c r="C103" s="7">
        <f t="shared" ref="C103:E103" si="80">SUM(C104)</f>
        <v>130000</v>
      </c>
      <c r="D103" s="7">
        <f t="shared" si="80"/>
        <v>130000</v>
      </c>
      <c r="E103" s="7">
        <f t="shared" si="80"/>
        <v>130000</v>
      </c>
    </row>
    <row r="104" spans="1:5" ht="67.5" customHeight="1" x14ac:dyDescent="0.25">
      <c r="A104" s="5" t="s">
        <v>156</v>
      </c>
      <c r="B104" s="6" t="s">
        <v>157</v>
      </c>
      <c r="C104" s="7">
        <f t="shared" ref="C104" si="81">SUM(C105+C106+C107)</f>
        <v>130000</v>
      </c>
      <c r="D104" s="7">
        <f t="shared" ref="D104" si="82">SUM(D105+D106+D107)</f>
        <v>130000</v>
      </c>
      <c r="E104" s="7">
        <f t="shared" ref="E104" si="83">SUM(E105+E106+E107)</f>
        <v>130000</v>
      </c>
    </row>
    <row r="105" spans="1:5" ht="92.25" customHeight="1" x14ac:dyDescent="0.25">
      <c r="A105" s="5" t="s">
        <v>108</v>
      </c>
      <c r="B105" s="6" t="s">
        <v>102</v>
      </c>
      <c r="C105" s="7">
        <v>130000</v>
      </c>
      <c r="D105" s="7">
        <v>130000</v>
      </c>
      <c r="E105" s="7">
        <v>130000</v>
      </c>
    </row>
    <row r="106" spans="1:5" ht="52.5" hidden="1" customHeight="1" thickBot="1" x14ac:dyDescent="0.3">
      <c r="A106" s="5" t="s">
        <v>158</v>
      </c>
      <c r="B106" s="6" t="s">
        <v>102</v>
      </c>
      <c r="C106" s="7">
        <v>0</v>
      </c>
      <c r="D106" s="7">
        <v>0</v>
      </c>
      <c r="E106" s="7">
        <v>0</v>
      </c>
    </row>
    <row r="107" spans="1:5" ht="68.25" hidden="1" customHeight="1" thickBot="1" x14ac:dyDescent="0.3">
      <c r="A107" s="15" t="s">
        <v>125</v>
      </c>
      <c r="B107" s="16" t="s">
        <v>126</v>
      </c>
      <c r="C107" s="7">
        <v>0</v>
      </c>
      <c r="D107" s="7">
        <v>0</v>
      </c>
      <c r="E107" s="7">
        <v>0</v>
      </c>
    </row>
    <row r="108" spans="1:5" ht="78.75" customHeight="1" x14ac:dyDescent="0.25">
      <c r="A108" s="2" t="s">
        <v>30</v>
      </c>
      <c r="B108" s="3" t="s">
        <v>31</v>
      </c>
      <c r="C108" s="4">
        <f t="shared" ref="C108" si="84">SUM(C109+C116)</f>
        <v>1000000</v>
      </c>
      <c r="D108" s="4">
        <f t="shared" ref="D108" si="85">SUM(D109+D116)</f>
        <v>1000000</v>
      </c>
      <c r="E108" s="4">
        <f t="shared" ref="E108" si="86">SUM(E109+E116)</f>
        <v>1000000</v>
      </c>
    </row>
    <row r="109" spans="1:5" ht="86.25" hidden="1" customHeight="1" x14ac:dyDescent="0.25">
      <c r="A109" s="5" t="s">
        <v>165</v>
      </c>
      <c r="B109" s="6" t="s">
        <v>243</v>
      </c>
      <c r="C109" s="7">
        <f t="shared" ref="C109:D109" si="87">SUM(C112)</f>
        <v>0</v>
      </c>
      <c r="D109" s="7">
        <f t="shared" si="87"/>
        <v>0</v>
      </c>
      <c r="E109" s="7">
        <f t="shared" ref="E109" si="88">SUM(E112)</f>
        <v>0</v>
      </c>
    </row>
    <row r="110" spans="1:5" ht="0.75" hidden="1" customHeight="1" x14ac:dyDescent="0.25">
      <c r="A110" s="5" t="s">
        <v>441</v>
      </c>
      <c r="B110" s="6" t="s">
        <v>442</v>
      </c>
      <c r="C110" s="7">
        <f t="shared" ref="C110:E110" si="89">C111</f>
        <v>0</v>
      </c>
      <c r="D110" s="7">
        <f t="shared" si="89"/>
        <v>0</v>
      </c>
      <c r="E110" s="7">
        <f t="shared" si="89"/>
        <v>0</v>
      </c>
    </row>
    <row r="111" spans="1:5" ht="167.25" hidden="1" customHeight="1" x14ac:dyDescent="0.25">
      <c r="A111" s="5" t="s">
        <v>443</v>
      </c>
      <c r="B111" s="6" t="s">
        <v>442</v>
      </c>
      <c r="C111" s="7">
        <v>0</v>
      </c>
      <c r="D111" s="7">
        <v>0</v>
      </c>
      <c r="E111" s="7">
        <v>0</v>
      </c>
    </row>
    <row r="112" spans="1:5" ht="92.25" hidden="1" customHeight="1" x14ac:dyDescent="0.25">
      <c r="A112" s="5" t="s">
        <v>163</v>
      </c>
      <c r="B112" s="6" t="s">
        <v>164</v>
      </c>
      <c r="C112" s="7">
        <v>0</v>
      </c>
      <c r="D112" s="7">
        <v>0</v>
      </c>
      <c r="E112" s="7">
        <v>0</v>
      </c>
    </row>
    <row r="113" spans="1:6" ht="192.75" hidden="1" customHeight="1" x14ac:dyDescent="0.25">
      <c r="A113" s="5" t="s">
        <v>51</v>
      </c>
      <c r="B113" s="6" t="s">
        <v>52</v>
      </c>
      <c r="C113" s="7">
        <v>0</v>
      </c>
      <c r="D113" s="7">
        <v>0</v>
      </c>
      <c r="E113" s="7">
        <v>0</v>
      </c>
    </row>
    <row r="114" spans="1:6" ht="185.25" hidden="1" customHeight="1" x14ac:dyDescent="0.25">
      <c r="A114" s="5" t="s">
        <v>439</v>
      </c>
      <c r="B114" s="6" t="s">
        <v>440</v>
      </c>
      <c r="C114" s="7">
        <f t="shared" ref="C114:E114" si="90">SUM(C115)</f>
        <v>0</v>
      </c>
      <c r="D114" s="7">
        <f t="shared" si="90"/>
        <v>0</v>
      </c>
      <c r="E114" s="7">
        <f t="shared" si="90"/>
        <v>0</v>
      </c>
    </row>
    <row r="115" spans="1:6" ht="194.25" hidden="1" customHeight="1" x14ac:dyDescent="0.25">
      <c r="A115" s="5" t="s">
        <v>438</v>
      </c>
      <c r="B115" s="6" t="s">
        <v>440</v>
      </c>
      <c r="C115" s="7">
        <v>0</v>
      </c>
      <c r="D115" s="7">
        <v>0</v>
      </c>
      <c r="E115" s="7">
        <v>0</v>
      </c>
    </row>
    <row r="116" spans="1:6" ht="80.25" customHeight="1" x14ac:dyDescent="0.25">
      <c r="A116" s="5" t="s">
        <v>203</v>
      </c>
      <c r="B116" s="6" t="s">
        <v>392</v>
      </c>
      <c r="C116" s="7">
        <f t="shared" ref="C116:E116" si="91">SUM(C117)</f>
        <v>1000000</v>
      </c>
      <c r="D116" s="7">
        <f t="shared" si="91"/>
        <v>1000000</v>
      </c>
      <c r="E116" s="7">
        <f t="shared" si="91"/>
        <v>1000000</v>
      </c>
    </row>
    <row r="117" spans="1:6" ht="88.5" customHeight="1" x14ac:dyDescent="0.25">
      <c r="A117" s="5" t="s">
        <v>244</v>
      </c>
      <c r="B117" s="6" t="s">
        <v>393</v>
      </c>
      <c r="C117" s="7">
        <f t="shared" ref="C117" si="92">SUM(C118+C120)</f>
        <v>1000000</v>
      </c>
      <c r="D117" s="7">
        <f t="shared" ref="D117" si="93">SUM(D118+D120)</f>
        <v>1000000</v>
      </c>
      <c r="E117" s="7">
        <f t="shared" ref="E117" si="94">SUM(E118+E120)</f>
        <v>1000000</v>
      </c>
    </row>
    <row r="118" spans="1:6" ht="123" customHeight="1" x14ac:dyDescent="0.25">
      <c r="A118" s="5" t="s">
        <v>246</v>
      </c>
      <c r="B118" s="6" t="s">
        <v>394</v>
      </c>
      <c r="C118" s="7">
        <f t="shared" ref="C118:E118" si="95">SUM(C119)</f>
        <v>200000</v>
      </c>
      <c r="D118" s="7">
        <f t="shared" si="95"/>
        <v>200000</v>
      </c>
      <c r="E118" s="7">
        <f t="shared" si="95"/>
        <v>200000</v>
      </c>
    </row>
    <row r="119" spans="1:6" ht="138" customHeight="1" x14ac:dyDescent="0.25">
      <c r="A119" s="5" t="s">
        <v>75</v>
      </c>
      <c r="B119" s="6" t="s">
        <v>394</v>
      </c>
      <c r="C119" s="7">
        <v>200000</v>
      </c>
      <c r="D119" s="7">
        <v>200000</v>
      </c>
      <c r="E119" s="7">
        <v>200000</v>
      </c>
    </row>
    <row r="120" spans="1:6" ht="99.75" customHeight="1" x14ac:dyDescent="0.25">
      <c r="A120" s="5" t="s">
        <v>245</v>
      </c>
      <c r="B120" s="6" t="s">
        <v>395</v>
      </c>
      <c r="C120" s="7">
        <f t="shared" ref="C120" si="96">SUM(C121+C122)</f>
        <v>800000</v>
      </c>
      <c r="D120" s="7">
        <f t="shared" ref="D120" si="97">SUM(D121+D122)</f>
        <v>800000</v>
      </c>
      <c r="E120" s="7">
        <f t="shared" ref="E120" si="98">SUM(E121+E122)</f>
        <v>800000</v>
      </c>
    </row>
    <row r="121" spans="1:6" ht="111" customHeight="1" x14ac:dyDescent="0.25">
      <c r="A121" s="5" t="s">
        <v>60</v>
      </c>
      <c r="B121" s="6" t="s">
        <v>395</v>
      </c>
      <c r="C121" s="7">
        <v>200000</v>
      </c>
      <c r="D121" s="7">
        <v>200000</v>
      </c>
      <c r="E121" s="7">
        <v>200000</v>
      </c>
    </row>
    <row r="122" spans="1:6" ht="114" customHeight="1" x14ac:dyDescent="0.25">
      <c r="A122" s="5" t="s">
        <v>56</v>
      </c>
      <c r="B122" s="6" t="s">
        <v>395</v>
      </c>
      <c r="C122" s="7">
        <v>600000</v>
      </c>
      <c r="D122" s="7">
        <v>600000</v>
      </c>
      <c r="E122" s="7">
        <v>600000</v>
      </c>
    </row>
    <row r="123" spans="1:6" ht="104.25" hidden="1" customHeight="1" x14ac:dyDescent="0.25">
      <c r="A123" s="5" t="s">
        <v>453</v>
      </c>
      <c r="B123" s="6" t="s">
        <v>454</v>
      </c>
      <c r="C123" s="7">
        <f t="shared" ref="C123:E123" si="99">C124</f>
        <v>0</v>
      </c>
      <c r="D123" s="7">
        <f t="shared" si="99"/>
        <v>0</v>
      </c>
      <c r="E123" s="7">
        <f t="shared" si="99"/>
        <v>0</v>
      </c>
    </row>
    <row r="124" spans="1:6" ht="122.25" hidden="1" customHeight="1" x14ac:dyDescent="0.25">
      <c r="A124" s="5" t="s">
        <v>452</v>
      </c>
      <c r="B124" s="6" t="s">
        <v>451</v>
      </c>
      <c r="C124" s="7">
        <f t="shared" ref="C124:E124" si="100">C125</f>
        <v>0</v>
      </c>
      <c r="D124" s="7">
        <f t="shared" si="100"/>
        <v>0</v>
      </c>
      <c r="E124" s="7">
        <f t="shared" si="100"/>
        <v>0</v>
      </c>
    </row>
    <row r="125" spans="1:6" ht="119.25" hidden="1" customHeight="1" x14ac:dyDescent="0.25">
      <c r="A125" s="5" t="s">
        <v>81</v>
      </c>
      <c r="B125" s="6" t="s">
        <v>82</v>
      </c>
      <c r="C125" s="7">
        <v>0</v>
      </c>
      <c r="D125" s="7">
        <v>0</v>
      </c>
      <c r="E125" s="7">
        <v>0</v>
      </c>
    </row>
    <row r="126" spans="1:6" ht="28.5" x14ac:dyDescent="0.25">
      <c r="A126" s="2" t="s">
        <v>32</v>
      </c>
      <c r="B126" s="3" t="s">
        <v>33</v>
      </c>
      <c r="C126" s="4">
        <f>C127+C165+C168+C172</f>
        <v>332990</v>
      </c>
      <c r="D126" s="4">
        <f>D127+D165+D168+D172</f>
        <v>332990</v>
      </c>
      <c r="E126" s="4">
        <f>E127+E165+E168+E172</f>
        <v>332990</v>
      </c>
    </row>
    <row r="127" spans="1:6" ht="87.75" customHeight="1" x14ac:dyDescent="0.25">
      <c r="A127" s="5" t="s">
        <v>166</v>
      </c>
      <c r="B127" s="6" t="s">
        <v>167</v>
      </c>
      <c r="C127" s="4">
        <f>C128+C132+C136+C141+C144+C147+C149+C160+C152+C154+C157</f>
        <v>332990</v>
      </c>
      <c r="D127" s="4">
        <f t="shared" ref="D127:E127" si="101">D128+D132+D136+D141+D144+D147+D149+D160+D152+D154+D157</f>
        <v>332990</v>
      </c>
      <c r="E127" s="4">
        <f t="shared" si="101"/>
        <v>332990</v>
      </c>
      <c r="F127" s="17"/>
    </row>
    <row r="128" spans="1:6" ht="111" customHeight="1" x14ac:dyDescent="0.25">
      <c r="A128" s="5" t="s">
        <v>251</v>
      </c>
      <c r="B128" s="6" t="s">
        <v>396</v>
      </c>
      <c r="C128" s="7">
        <f t="shared" ref="C128:E128" si="102">SUM(C129)</f>
        <v>1500</v>
      </c>
      <c r="D128" s="7">
        <f t="shared" si="102"/>
        <v>1500</v>
      </c>
      <c r="E128" s="7">
        <f t="shared" si="102"/>
        <v>1500</v>
      </c>
    </row>
    <row r="129" spans="1:5" ht="159.75" customHeight="1" x14ac:dyDescent="0.25">
      <c r="A129" s="5" t="s">
        <v>247</v>
      </c>
      <c r="B129" s="6" t="s">
        <v>397</v>
      </c>
      <c r="C129" s="7">
        <f t="shared" ref="C129:E129" si="103">SUM(C130)+C131</f>
        <v>1500</v>
      </c>
      <c r="D129" s="7">
        <f t="shared" si="103"/>
        <v>1500</v>
      </c>
      <c r="E129" s="7">
        <f t="shared" si="103"/>
        <v>1500</v>
      </c>
    </row>
    <row r="130" spans="1:5" ht="177" hidden="1" customHeight="1" x14ac:dyDescent="0.25">
      <c r="A130" s="5" t="s">
        <v>111</v>
      </c>
      <c r="B130" s="6" t="s">
        <v>398</v>
      </c>
      <c r="C130" s="7">
        <v>0</v>
      </c>
      <c r="D130" s="7">
        <v>0</v>
      </c>
      <c r="E130" s="7">
        <v>0</v>
      </c>
    </row>
    <row r="131" spans="1:5" ht="153.75" customHeight="1" x14ac:dyDescent="0.25">
      <c r="A131" s="5" t="s">
        <v>464</v>
      </c>
      <c r="B131" s="6" t="s">
        <v>398</v>
      </c>
      <c r="C131" s="7">
        <v>1500</v>
      </c>
      <c r="D131" s="7">
        <v>1500</v>
      </c>
      <c r="E131" s="7">
        <v>1500</v>
      </c>
    </row>
    <row r="132" spans="1:5" ht="156.75" customHeight="1" x14ac:dyDescent="0.25">
      <c r="A132" s="5" t="s">
        <v>252</v>
      </c>
      <c r="B132" s="6" t="s">
        <v>399</v>
      </c>
      <c r="C132" s="7">
        <f t="shared" ref="C132:E132" si="104">SUM(C133)</f>
        <v>81000</v>
      </c>
      <c r="D132" s="7">
        <f t="shared" si="104"/>
        <v>81000</v>
      </c>
      <c r="E132" s="7">
        <f t="shared" si="104"/>
        <v>81000</v>
      </c>
    </row>
    <row r="133" spans="1:5" ht="216.75" customHeight="1" x14ac:dyDescent="0.25">
      <c r="A133" s="5" t="s">
        <v>248</v>
      </c>
      <c r="B133" s="6" t="s">
        <v>400</v>
      </c>
      <c r="C133" s="7">
        <f t="shared" ref="C133:D133" si="105">SUM(C134+C135)</f>
        <v>81000</v>
      </c>
      <c r="D133" s="7">
        <f t="shared" si="105"/>
        <v>81000</v>
      </c>
      <c r="E133" s="7">
        <f t="shared" ref="E133" si="106">SUM(E134+E135)</f>
        <v>81000</v>
      </c>
    </row>
    <row r="134" spans="1:5" ht="145.5" customHeight="1" x14ac:dyDescent="0.25">
      <c r="A134" s="5" t="s">
        <v>112</v>
      </c>
      <c r="B134" s="6" t="s">
        <v>401</v>
      </c>
      <c r="C134" s="7">
        <v>0</v>
      </c>
      <c r="D134" s="7">
        <v>0</v>
      </c>
      <c r="E134" s="7">
        <v>0</v>
      </c>
    </row>
    <row r="135" spans="1:5" ht="195" customHeight="1" x14ac:dyDescent="0.25">
      <c r="A135" s="5" t="s">
        <v>204</v>
      </c>
      <c r="B135" s="6" t="s">
        <v>401</v>
      </c>
      <c r="C135" s="7">
        <v>81000</v>
      </c>
      <c r="D135" s="7">
        <v>81000</v>
      </c>
      <c r="E135" s="7">
        <v>81000</v>
      </c>
    </row>
    <row r="136" spans="1:5" ht="112.5" customHeight="1" x14ac:dyDescent="0.25">
      <c r="A136" s="5" t="s">
        <v>316</v>
      </c>
      <c r="B136" s="6" t="s">
        <v>402</v>
      </c>
      <c r="C136" s="7">
        <f t="shared" ref="C136:E136" si="107">SUM(C137)</f>
        <v>40700</v>
      </c>
      <c r="D136" s="7">
        <f t="shared" si="107"/>
        <v>40700</v>
      </c>
      <c r="E136" s="7">
        <f t="shared" si="107"/>
        <v>40700</v>
      </c>
    </row>
    <row r="137" spans="1:5" ht="167.25" customHeight="1" x14ac:dyDescent="0.25">
      <c r="A137" s="5" t="s">
        <v>315</v>
      </c>
      <c r="B137" s="6" t="s">
        <v>314</v>
      </c>
      <c r="C137" s="7">
        <f t="shared" ref="C137:E137" si="108">SUM(C138)</f>
        <v>40700</v>
      </c>
      <c r="D137" s="7">
        <f t="shared" si="108"/>
        <v>40700</v>
      </c>
      <c r="E137" s="7">
        <f t="shared" si="108"/>
        <v>40700</v>
      </c>
    </row>
    <row r="138" spans="1:5" ht="150.75" customHeight="1" x14ac:dyDescent="0.25">
      <c r="A138" s="5" t="s">
        <v>313</v>
      </c>
      <c r="B138" s="6" t="s">
        <v>314</v>
      </c>
      <c r="C138" s="7">
        <v>40700</v>
      </c>
      <c r="D138" s="7">
        <v>40700</v>
      </c>
      <c r="E138" s="7">
        <v>40700</v>
      </c>
    </row>
    <row r="139" spans="1:5" ht="0.75" hidden="1" customHeight="1" x14ac:dyDescent="0.25">
      <c r="A139" s="5" t="s">
        <v>445</v>
      </c>
      <c r="B139" s="6" t="s">
        <v>444</v>
      </c>
      <c r="C139" s="7">
        <f t="shared" ref="C139:E139" si="109">C140</f>
        <v>0</v>
      </c>
      <c r="D139" s="7">
        <f t="shared" si="109"/>
        <v>0</v>
      </c>
      <c r="E139" s="7">
        <f t="shared" si="109"/>
        <v>0</v>
      </c>
    </row>
    <row r="140" spans="1:5" ht="123.75" hidden="1" customHeight="1" x14ac:dyDescent="0.25">
      <c r="A140" s="5" t="s">
        <v>446</v>
      </c>
      <c r="B140" s="6" t="s">
        <v>444</v>
      </c>
      <c r="C140" s="7">
        <v>0</v>
      </c>
      <c r="D140" s="7">
        <v>0</v>
      </c>
      <c r="E140" s="7">
        <v>0</v>
      </c>
    </row>
    <row r="141" spans="1:5" ht="139.5" customHeight="1" x14ac:dyDescent="0.25">
      <c r="A141" s="5" t="s">
        <v>320</v>
      </c>
      <c r="B141" s="6" t="s">
        <v>403</v>
      </c>
      <c r="C141" s="7">
        <f t="shared" ref="C141:E141" si="110">SUM(C142)</f>
        <v>16000</v>
      </c>
      <c r="D141" s="7">
        <f t="shared" si="110"/>
        <v>16000</v>
      </c>
      <c r="E141" s="7">
        <f t="shared" si="110"/>
        <v>16000</v>
      </c>
    </row>
    <row r="142" spans="1:5" ht="174.75" customHeight="1" x14ac:dyDescent="0.25">
      <c r="A142" s="5" t="s">
        <v>318</v>
      </c>
      <c r="B142" s="6" t="s">
        <v>319</v>
      </c>
      <c r="C142" s="7">
        <f t="shared" ref="C142:E142" si="111">SUM(C143)</f>
        <v>16000</v>
      </c>
      <c r="D142" s="7">
        <f t="shared" si="111"/>
        <v>16000</v>
      </c>
      <c r="E142" s="7">
        <f t="shared" si="111"/>
        <v>16000</v>
      </c>
    </row>
    <row r="143" spans="1:5" ht="169.5" customHeight="1" x14ac:dyDescent="0.25">
      <c r="A143" s="5" t="s">
        <v>317</v>
      </c>
      <c r="B143" s="6" t="s">
        <v>319</v>
      </c>
      <c r="C143" s="7">
        <v>16000</v>
      </c>
      <c r="D143" s="7">
        <v>16000</v>
      </c>
      <c r="E143" s="7">
        <v>16000</v>
      </c>
    </row>
    <row r="144" spans="1:5" ht="142.5" hidden="1" customHeight="1" x14ac:dyDescent="0.25">
      <c r="A144" s="5" t="s">
        <v>253</v>
      </c>
      <c r="B144" s="6" t="s">
        <v>404</v>
      </c>
      <c r="C144" s="7">
        <f t="shared" ref="C144:E144" si="112">SUM(C145)</f>
        <v>0</v>
      </c>
      <c r="D144" s="7">
        <f t="shared" si="112"/>
        <v>0</v>
      </c>
      <c r="E144" s="7">
        <f t="shared" si="112"/>
        <v>0</v>
      </c>
    </row>
    <row r="145" spans="1:5" ht="57.75" hidden="1" customHeight="1" x14ac:dyDescent="0.25">
      <c r="A145" s="5" t="s">
        <v>249</v>
      </c>
      <c r="B145" s="6" t="s">
        <v>405</v>
      </c>
      <c r="C145" s="7">
        <f t="shared" ref="C145:E145" si="113">SUM(C146)</f>
        <v>0</v>
      </c>
      <c r="D145" s="7">
        <f t="shared" si="113"/>
        <v>0</v>
      </c>
      <c r="E145" s="7">
        <f t="shared" si="113"/>
        <v>0</v>
      </c>
    </row>
    <row r="146" spans="1:5" ht="190.5" hidden="1" customHeight="1" x14ac:dyDescent="0.25">
      <c r="A146" s="5" t="s">
        <v>113</v>
      </c>
      <c r="B146" s="6" t="s">
        <v>406</v>
      </c>
      <c r="C146" s="7">
        <v>0</v>
      </c>
      <c r="D146" s="7">
        <v>0</v>
      </c>
      <c r="E146" s="7">
        <v>0</v>
      </c>
    </row>
    <row r="147" spans="1:5" ht="159.75" customHeight="1" x14ac:dyDescent="0.25">
      <c r="A147" s="5" t="s">
        <v>344</v>
      </c>
      <c r="B147" s="6" t="s">
        <v>407</v>
      </c>
      <c r="C147" s="7">
        <f t="shared" ref="C147:E147" si="114">SUM(C148)</f>
        <v>32375</v>
      </c>
      <c r="D147" s="7">
        <f t="shared" si="114"/>
        <v>32375</v>
      </c>
      <c r="E147" s="7">
        <f t="shared" si="114"/>
        <v>32375</v>
      </c>
    </row>
    <row r="148" spans="1:5" ht="200.25" customHeight="1" x14ac:dyDescent="0.25">
      <c r="A148" s="5" t="s">
        <v>343</v>
      </c>
      <c r="B148" s="6" t="s">
        <v>408</v>
      </c>
      <c r="C148" s="7">
        <v>32375</v>
      </c>
      <c r="D148" s="7">
        <v>32375</v>
      </c>
      <c r="E148" s="7">
        <v>32375</v>
      </c>
    </row>
    <row r="149" spans="1:5" ht="51.75" hidden="1" customHeight="1" x14ac:dyDescent="0.25">
      <c r="A149" s="5" t="s">
        <v>180</v>
      </c>
      <c r="B149" s="6" t="s">
        <v>181</v>
      </c>
      <c r="C149" s="7">
        <f t="shared" ref="C149:E149" si="115">SUM(C150)</f>
        <v>0</v>
      </c>
      <c r="D149" s="7">
        <f t="shared" si="115"/>
        <v>0</v>
      </c>
      <c r="E149" s="7">
        <f t="shared" si="115"/>
        <v>0</v>
      </c>
    </row>
    <row r="150" spans="1:5" ht="119.25" hidden="1" customHeight="1" x14ac:dyDescent="0.25">
      <c r="A150" s="5" t="s">
        <v>182</v>
      </c>
      <c r="B150" s="6" t="s">
        <v>183</v>
      </c>
      <c r="C150" s="7"/>
      <c r="D150" s="7"/>
      <c r="E150" s="7"/>
    </row>
    <row r="151" spans="1:5" ht="111" hidden="1" customHeight="1" x14ac:dyDescent="0.25">
      <c r="A151" s="5" t="s">
        <v>460</v>
      </c>
      <c r="B151" s="6" t="s">
        <v>110</v>
      </c>
      <c r="C151" s="7"/>
      <c r="D151" s="7"/>
      <c r="E151" s="7"/>
    </row>
    <row r="152" spans="1:5" ht="198" customHeight="1" x14ac:dyDescent="0.25">
      <c r="A152" s="5" t="s">
        <v>448</v>
      </c>
      <c r="B152" s="6" t="s">
        <v>447</v>
      </c>
      <c r="C152" s="7">
        <f t="shared" ref="C152:E152" si="116">C153</f>
        <v>10240</v>
      </c>
      <c r="D152" s="7">
        <f t="shared" si="116"/>
        <v>10240</v>
      </c>
      <c r="E152" s="7">
        <f t="shared" si="116"/>
        <v>10240</v>
      </c>
    </row>
    <row r="153" spans="1:5" ht="222.75" customHeight="1" x14ac:dyDescent="0.25">
      <c r="A153" s="5" t="s">
        <v>450</v>
      </c>
      <c r="B153" s="6" t="s">
        <v>447</v>
      </c>
      <c r="C153" s="7">
        <v>10240</v>
      </c>
      <c r="D153" s="7">
        <v>10240</v>
      </c>
      <c r="E153" s="7">
        <v>10240</v>
      </c>
    </row>
    <row r="154" spans="1:5" ht="126" customHeight="1" x14ac:dyDescent="0.25">
      <c r="A154" s="5" t="s">
        <v>458</v>
      </c>
      <c r="B154" s="6" t="s">
        <v>459</v>
      </c>
      <c r="C154" s="7">
        <f t="shared" ref="C154:E154" si="117">C155</f>
        <v>5000</v>
      </c>
      <c r="D154" s="7">
        <f t="shared" si="117"/>
        <v>5000</v>
      </c>
      <c r="E154" s="7">
        <f t="shared" si="117"/>
        <v>5000</v>
      </c>
    </row>
    <row r="155" spans="1:5" ht="166.5" customHeight="1" x14ac:dyDescent="0.25">
      <c r="A155" s="5" t="s">
        <v>456</v>
      </c>
      <c r="B155" s="6" t="s">
        <v>455</v>
      </c>
      <c r="C155" s="7">
        <f t="shared" ref="C155:E155" si="118">C156</f>
        <v>5000</v>
      </c>
      <c r="D155" s="7">
        <f t="shared" si="118"/>
        <v>5000</v>
      </c>
      <c r="E155" s="7">
        <f t="shared" si="118"/>
        <v>5000</v>
      </c>
    </row>
    <row r="156" spans="1:5" ht="193.5" customHeight="1" x14ac:dyDescent="0.25">
      <c r="A156" s="5" t="s">
        <v>457</v>
      </c>
      <c r="B156" s="6" t="s">
        <v>455</v>
      </c>
      <c r="C156" s="7">
        <v>5000</v>
      </c>
      <c r="D156" s="7">
        <v>5000</v>
      </c>
      <c r="E156" s="7">
        <v>5000</v>
      </c>
    </row>
    <row r="157" spans="1:5" ht="102" customHeight="1" x14ac:dyDescent="0.25">
      <c r="A157" s="5" t="s">
        <v>180</v>
      </c>
      <c r="B157" s="6" t="s">
        <v>181</v>
      </c>
      <c r="C157" s="7">
        <f t="shared" ref="C157:E157" si="119">C158</f>
        <v>60375</v>
      </c>
      <c r="D157" s="7">
        <f t="shared" si="119"/>
        <v>60375</v>
      </c>
      <c r="E157" s="7">
        <f t="shared" si="119"/>
        <v>60375</v>
      </c>
    </row>
    <row r="158" spans="1:5" ht="177.75" customHeight="1" x14ac:dyDescent="0.25">
      <c r="A158" s="5" t="s">
        <v>182</v>
      </c>
      <c r="B158" s="6" t="s">
        <v>183</v>
      </c>
      <c r="C158" s="7">
        <f t="shared" ref="C158:E158" si="120">C159</f>
        <v>60375</v>
      </c>
      <c r="D158" s="7">
        <f t="shared" si="120"/>
        <v>60375</v>
      </c>
      <c r="E158" s="7">
        <f t="shared" si="120"/>
        <v>60375</v>
      </c>
    </row>
    <row r="159" spans="1:5" ht="153" customHeight="1" x14ac:dyDescent="0.25">
      <c r="A159" s="5" t="s">
        <v>460</v>
      </c>
      <c r="B159" s="6" t="s">
        <v>183</v>
      </c>
      <c r="C159" s="7">
        <v>60375</v>
      </c>
      <c r="D159" s="7">
        <v>60375</v>
      </c>
      <c r="E159" s="7">
        <v>60375</v>
      </c>
    </row>
    <row r="160" spans="1:5" ht="165" customHeight="1" x14ac:dyDescent="0.25">
      <c r="A160" s="5" t="s">
        <v>254</v>
      </c>
      <c r="B160" s="6" t="s">
        <v>409</v>
      </c>
      <c r="C160" s="7">
        <f t="shared" ref="C160:E160" si="121">SUM(C161)</f>
        <v>85800</v>
      </c>
      <c r="D160" s="7">
        <f t="shared" si="121"/>
        <v>85800</v>
      </c>
      <c r="E160" s="7">
        <f t="shared" si="121"/>
        <v>85800</v>
      </c>
    </row>
    <row r="161" spans="1:5" ht="194.25" customHeight="1" x14ac:dyDescent="0.25">
      <c r="A161" s="5" t="s">
        <v>250</v>
      </c>
      <c r="B161" s="6" t="s">
        <v>410</v>
      </c>
      <c r="C161" s="7">
        <f t="shared" ref="C161:E161" si="122">C162+C163</f>
        <v>85800</v>
      </c>
      <c r="D161" s="7">
        <f t="shared" si="122"/>
        <v>85800</v>
      </c>
      <c r="E161" s="7">
        <f t="shared" si="122"/>
        <v>85800</v>
      </c>
    </row>
    <row r="162" spans="1:5" ht="184.5" hidden="1" customHeight="1" x14ac:dyDescent="0.25">
      <c r="A162" s="5" t="s">
        <v>114</v>
      </c>
      <c r="B162" s="6" t="s">
        <v>411</v>
      </c>
      <c r="C162" s="7">
        <v>0</v>
      </c>
      <c r="D162" s="7">
        <v>0</v>
      </c>
      <c r="E162" s="7">
        <v>0</v>
      </c>
    </row>
    <row r="163" spans="1:5" ht="165" customHeight="1" x14ac:dyDescent="0.25">
      <c r="A163" s="5" t="s">
        <v>121</v>
      </c>
      <c r="B163" s="6" t="s">
        <v>410</v>
      </c>
      <c r="C163" s="7">
        <v>85800</v>
      </c>
      <c r="D163" s="7">
        <v>85800</v>
      </c>
      <c r="E163" s="7">
        <v>85800</v>
      </c>
    </row>
    <row r="164" spans="1:5" ht="64.5" hidden="1" customHeight="1" x14ac:dyDescent="0.25">
      <c r="A164" s="5" t="s">
        <v>121</v>
      </c>
      <c r="B164" s="6" t="s">
        <v>109</v>
      </c>
      <c r="C164" s="7">
        <v>0</v>
      </c>
      <c r="D164" s="7">
        <v>0</v>
      </c>
      <c r="E164" s="7">
        <v>0</v>
      </c>
    </row>
    <row r="165" spans="1:5" ht="42" hidden="1" customHeight="1" x14ac:dyDescent="0.25">
      <c r="A165" s="5" t="s">
        <v>256</v>
      </c>
      <c r="B165" s="6" t="s">
        <v>255</v>
      </c>
      <c r="C165" s="7">
        <f t="shared" ref="C165:E165" si="123">SUM(C166)</f>
        <v>0</v>
      </c>
      <c r="D165" s="7">
        <f t="shared" si="123"/>
        <v>0</v>
      </c>
      <c r="E165" s="7">
        <f t="shared" si="123"/>
        <v>0</v>
      </c>
    </row>
    <row r="166" spans="1:5" ht="38.25" hidden="1" customHeight="1" x14ac:dyDescent="0.25">
      <c r="A166" s="5" t="s">
        <v>257</v>
      </c>
      <c r="B166" s="6" t="s">
        <v>258</v>
      </c>
      <c r="C166" s="7">
        <f t="shared" ref="C166:E166" si="124">C167</f>
        <v>0</v>
      </c>
      <c r="D166" s="7">
        <f t="shared" si="124"/>
        <v>0</v>
      </c>
      <c r="E166" s="7">
        <f t="shared" si="124"/>
        <v>0</v>
      </c>
    </row>
    <row r="167" spans="1:5" ht="51.75" hidden="1" customHeight="1" x14ac:dyDescent="0.25">
      <c r="A167" s="5" t="s">
        <v>205</v>
      </c>
      <c r="B167" s="6" t="s">
        <v>206</v>
      </c>
      <c r="C167" s="7">
        <v>0</v>
      </c>
      <c r="D167" s="7">
        <v>0</v>
      </c>
      <c r="E167" s="7">
        <v>0</v>
      </c>
    </row>
    <row r="168" spans="1:5" ht="59.25" hidden="1" customHeight="1" x14ac:dyDescent="0.25">
      <c r="A168" s="5" t="s">
        <v>259</v>
      </c>
      <c r="B168" s="6" t="s">
        <v>260</v>
      </c>
      <c r="C168" s="7">
        <f t="shared" ref="C168:E169" si="125">SUM(C169)</f>
        <v>0</v>
      </c>
      <c r="D168" s="7">
        <f t="shared" si="125"/>
        <v>0</v>
      </c>
      <c r="E168" s="7">
        <f t="shared" si="125"/>
        <v>0</v>
      </c>
    </row>
    <row r="169" spans="1:5" ht="45.75" hidden="1" customHeight="1" x14ac:dyDescent="0.25">
      <c r="A169" s="5" t="s">
        <v>168</v>
      </c>
      <c r="B169" s="6" t="s">
        <v>169</v>
      </c>
      <c r="C169" s="7">
        <f t="shared" si="125"/>
        <v>0</v>
      </c>
      <c r="D169" s="7">
        <f t="shared" si="125"/>
        <v>0</v>
      </c>
      <c r="E169" s="7">
        <f t="shared" si="125"/>
        <v>0</v>
      </c>
    </row>
    <row r="170" spans="1:5" ht="56.25" hidden="1" customHeight="1" x14ac:dyDescent="0.25">
      <c r="A170" s="5" t="s">
        <v>265</v>
      </c>
      <c r="B170" s="16" t="s">
        <v>124</v>
      </c>
      <c r="C170" s="7">
        <f t="shared" ref="C170:E170" si="126">SUM(C171)</f>
        <v>0</v>
      </c>
      <c r="D170" s="7">
        <f t="shared" si="126"/>
        <v>0</v>
      </c>
      <c r="E170" s="7">
        <f t="shared" si="126"/>
        <v>0</v>
      </c>
    </row>
    <row r="171" spans="1:5" ht="47.25" hidden="1" customHeight="1" x14ac:dyDescent="0.25">
      <c r="A171" s="5" t="s">
        <v>123</v>
      </c>
      <c r="B171" s="16" t="s">
        <v>124</v>
      </c>
      <c r="C171" s="7">
        <v>0</v>
      </c>
      <c r="D171" s="7">
        <v>0</v>
      </c>
      <c r="E171" s="7">
        <v>0</v>
      </c>
    </row>
    <row r="172" spans="1:5" ht="57.75" hidden="1" customHeight="1" x14ac:dyDescent="0.25">
      <c r="A172" s="5" t="s">
        <v>261</v>
      </c>
      <c r="B172" s="16" t="s">
        <v>262</v>
      </c>
      <c r="C172" s="7">
        <f t="shared" ref="C172:E172" si="127">C173+C186+C183+C176</f>
        <v>0</v>
      </c>
      <c r="D172" s="7">
        <f t="shared" si="127"/>
        <v>0</v>
      </c>
      <c r="E172" s="7">
        <f t="shared" si="127"/>
        <v>0</v>
      </c>
    </row>
    <row r="173" spans="1:5" ht="76.5" hidden="1" customHeight="1" x14ac:dyDescent="0.25">
      <c r="A173" s="5" t="s">
        <v>171</v>
      </c>
      <c r="B173" s="16" t="s">
        <v>172</v>
      </c>
      <c r="C173" s="7">
        <f t="shared" ref="C173:E173" si="128">SUM(C174)</f>
        <v>0</v>
      </c>
      <c r="D173" s="7">
        <f t="shared" si="128"/>
        <v>0</v>
      </c>
      <c r="E173" s="7">
        <f t="shared" si="128"/>
        <v>0</v>
      </c>
    </row>
    <row r="174" spans="1:5" ht="93" hidden="1" customHeight="1" x14ac:dyDescent="0.25">
      <c r="A174" s="5" t="s">
        <v>264</v>
      </c>
      <c r="B174" s="16" t="s">
        <v>263</v>
      </c>
      <c r="C174" s="7">
        <f t="shared" ref="C174:E174" si="129">SUM(C175)</f>
        <v>0</v>
      </c>
      <c r="D174" s="7">
        <f t="shared" si="129"/>
        <v>0</v>
      </c>
      <c r="E174" s="7">
        <f t="shared" si="129"/>
        <v>0</v>
      </c>
    </row>
    <row r="175" spans="1:5" ht="91.5" hidden="1" customHeight="1" x14ac:dyDescent="0.25">
      <c r="A175" s="5" t="s">
        <v>449</v>
      </c>
      <c r="B175" s="16" t="s">
        <v>263</v>
      </c>
      <c r="C175" s="7">
        <v>0</v>
      </c>
      <c r="D175" s="7">
        <v>0</v>
      </c>
      <c r="E175" s="7">
        <v>0</v>
      </c>
    </row>
    <row r="176" spans="1:5" ht="127.5" hidden="1" customHeight="1" x14ac:dyDescent="0.25">
      <c r="A176" s="5" t="s">
        <v>170</v>
      </c>
      <c r="B176" s="16" t="s">
        <v>461</v>
      </c>
      <c r="C176" s="7">
        <f t="shared" ref="C176" si="130">C177+C178+C178+C179+C180+C181+C182</f>
        <v>0</v>
      </c>
      <c r="D176" s="7">
        <f t="shared" ref="D176" si="131">D177+D178+D178+D179+D180+D181+D182</f>
        <v>0</v>
      </c>
      <c r="E176" s="7">
        <f t="shared" ref="E176" si="132">E177+E178+E178+E179+E180+E181+E182</f>
        <v>0</v>
      </c>
    </row>
    <row r="177" spans="1:2452" ht="144" hidden="1" customHeight="1" x14ac:dyDescent="0.25">
      <c r="A177" s="14" t="s">
        <v>118</v>
      </c>
      <c r="B177" s="16" t="s">
        <v>461</v>
      </c>
      <c r="C177" s="7">
        <v>0</v>
      </c>
      <c r="D177" s="7">
        <v>0</v>
      </c>
      <c r="E177" s="7">
        <v>0</v>
      </c>
    </row>
    <row r="178" spans="1:2452" ht="153.75" hidden="1" customHeight="1" x14ac:dyDescent="0.25">
      <c r="A178" s="14" t="s">
        <v>207</v>
      </c>
      <c r="B178" s="16" t="s">
        <v>461</v>
      </c>
      <c r="C178" s="7"/>
      <c r="D178" s="7"/>
      <c r="E178" s="7"/>
    </row>
    <row r="179" spans="1:2452" ht="96" hidden="1" customHeight="1" x14ac:dyDescent="0.25">
      <c r="A179" s="14" t="s">
        <v>462</v>
      </c>
      <c r="B179" s="16" t="s">
        <v>461</v>
      </c>
      <c r="C179" s="7">
        <v>0</v>
      </c>
      <c r="D179" s="7">
        <v>0</v>
      </c>
      <c r="E179" s="7">
        <v>0</v>
      </c>
    </row>
    <row r="180" spans="1:2452" ht="34.5" hidden="1" customHeight="1" x14ac:dyDescent="0.25">
      <c r="A180" s="14" t="s">
        <v>173</v>
      </c>
      <c r="B180" s="6" t="s">
        <v>209</v>
      </c>
      <c r="C180" s="7">
        <v>0</v>
      </c>
      <c r="D180" s="7">
        <v>0</v>
      </c>
      <c r="E180" s="7">
        <v>0</v>
      </c>
    </row>
    <row r="181" spans="1:2452" ht="43.5" hidden="1" customHeight="1" x14ac:dyDescent="0.25">
      <c r="A181" s="14" t="s">
        <v>175</v>
      </c>
      <c r="B181" s="6" t="s">
        <v>209</v>
      </c>
      <c r="C181" s="7">
        <v>0</v>
      </c>
      <c r="D181" s="7">
        <v>0</v>
      </c>
      <c r="E181" s="7">
        <v>0</v>
      </c>
    </row>
    <row r="182" spans="1:2452" ht="73.5" hidden="1" customHeight="1" x14ac:dyDescent="0.25">
      <c r="A182" s="14" t="s">
        <v>176</v>
      </c>
      <c r="B182" s="6" t="s">
        <v>209</v>
      </c>
      <c r="C182" s="7">
        <v>0</v>
      </c>
      <c r="D182" s="7">
        <v>0</v>
      </c>
      <c r="E182" s="7">
        <v>0</v>
      </c>
    </row>
    <row r="183" spans="1:2452" ht="117" hidden="1" customHeight="1" x14ac:dyDescent="0.25">
      <c r="A183" s="14" t="s">
        <v>266</v>
      </c>
      <c r="B183" s="6" t="s">
        <v>267</v>
      </c>
      <c r="C183" s="7">
        <f t="shared" ref="C183:E183" si="133">C184</f>
        <v>0</v>
      </c>
      <c r="D183" s="7">
        <f t="shared" si="133"/>
        <v>0</v>
      </c>
      <c r="E183" s="7">
        <f t="shared" si="133"/>
        <v>0</v>
      </c>
    </row>
    <row r="184" spans="1:2452" ht="141.75" hidden="1" customHeight="1" x14ac:dyDescent="0.25">
      <c r="A184" s="14" t="s">
        <v>177</v>
      </c>
      <c r="B184" s="6" t="s">
        <v>178</v>
      </c>
      <c r="C184" s="7">
        <f t="shared" ref="C184:E184" si="134">SUM(C185)</f>
        <v>0</v>
      </c>
      <c r="D184" s="7">
        <f t="shared" si="134"/>
        <v>0</v>
      </c>
      <c r="E184" s="7">
        <f t="shared" si="134"/>
        <v>0</v>
      </c>
    </row>
    <row r="185" spans="1:2452" ht="136.5" hidden="1" customHeight="1" x14ac:dyDescent="0.25">
      <c r="A185" s="14" t="s">
        <v>179</v>
      </c>
      <c r="B185" s="6" t="s">
        <v>178</v>
      </c>
      <c r="C185" s="7">
        <v>0</v>
      </c>
      <c r="D185" s="7">
        <v>0</v>
      </c>
      <c r="E185" s="7">
        <v>0</v>
      </c>
    </row>
    <row r="186" spans="1:2452" ht="60.75" hidden="1" customHeight="1" x14ac:dyDescent="0.25">
      <c r="A186" s="14" t="s">
        <v>269</v>
      </c>
      <c r="B186" s="6" t="s">
        <v>174</v>
      </c>
      <c r="C186" s="7">
        <f t="shared" ref="C186:E186" si="135">SUM(C187)</f>
        <v>0</v>
      </c>
      <c r="D186" s="7">
        <f t="shared" si="135"/>
        <v>0</v>
      </c>
      <c r="E186" s="7">
        <f t="shared" si="135"/>
        <v>0</v>
      </c>
    </row>
    <row r="187" spans="1:2452" ht="66" hidden="1" customHeight="1" x14ac:dyDescent="0.25">
      <c r="A187" s="14" t="s">
        <v>268</v>
      </c>
      <c r="B187" s="16" t="s">
        <v>122</v>
      </c>
      <c r="C187" s="7">
        <f t="shared" ref="C187:E187" si="136">SUM(C188)</f>
        <v>0</v>
      </c>
      <c r="D187" s="7">
        <f t="shared" si="136"/>
        <v>0</v>
      </c>
      <c r="E187" s="7">
        <f t="shared" si="136"/>
        <v>0</v>
      </c>
    </row>
    <row r="188" spans="1:2452" ht="117.75" hidden="1" customHeight="1" x14ac:dyDescent="0.25">
      <c r="A188" s="14" t="s">
        <v>345</v>
      </c>
      <c r="B188" s="16" t="s">
        <v>122</v>
      </c>
      <c r="C188" s="7">
        <v>0</v>
      </c>
      <c r="D188" s="7">
        <v>0</v>
      </c>
      <c r="E188" s="7">
        <v>0</v>
      </c>
    </row>
    <row r="189" spans="1:2452" ht="42.75" customHeight="1" x14ac:dyDescent="0.25">
      <c r="A189" s="18" t="s">
        <v>270</v>
      </c>
      <c r="B189" s="19" t="s">
        <v>412</v>
      </c>
      <c r="C189" s="4">
        <f t="shared" ref="C189:E189" si="137">SUM(C190)</f>
        <v>293760</v>
      </c>
      <c r="D189" s="4">
        <f t="shared" si="137"/>
        <v>293760</v>
      </c>
      <c r="E189" s="4">
        <f t="shared" si="137"/>
        <v>293760</v>
      </c>
    </row>
    <row r="190" spans="1:2452" ht="20.25" customHeight="1" x14ac:dyDescent="0.25">
      <c r="A190" s="20" t="s">
        <v>271</v>
      </c>
      <c r="B190" s="16" t="s">
        <v>413</v>
      </c>
      <c r="C190" s="7">
        <f t="shared" ref="C190:E190" si="138">SUM(C191)</f>
        <v>293760</v>
      </c>
      <c r="D190" s="7">
        <f t="shared" si="138"/>
        <v>293760</v>
      </c>
      <c r="E190" s="7">
        <f t="shared" si="138"/>
        <v>293760</v>
      </c>
    </row>
    <row r="191" spans="1:2452" ht="48" customHeight="1" x14ac:dyDescent="0.25">
      <c r="A191" s="20" t="s">
        <v>67</v>
      </c>
      <c r="B191" s="6" t="s">
        <v>414</v>
      </c>
      <c r="C191" s="7">
        <f t="shared" ref="C191" si="139">SUM(C195)</f>
        <v>293760</v>
      </c>
      <c r="D191" s="7">
        <f t="shared" ref="D191" si="140">SUM(D195)</f>
        <v>293760</v>
      </c>
      <c r="E191" s="7">
        <f t="shared" ref="E191" si="141">SUM(E195)</f>
        <v>293760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  <c r="IW191" s="21"/>
      <c r="IX191" s="21"/>
      <c r="IY191" s="21"/>
      <c r="IZ191" s="21"/>
      <c r="JA191" s="21"/>
      <c r="JB191" s="21"/>
      <c r="JC191" s="21"/>
      <c r="JD191" s="21"/>
      <c r="JE191" s="21"/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21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21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21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21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21"/>
      <c r="MF191" s="21"/>
      <c r="MG191" s="21"/>
      <c r="MH191" s="21"/>
      <c r="MI191" s="21"/>
      <c r="MJ191" s="21"/>
      <c r="MK191" s="21"/>
      <c r="ML191" s="21"/>
      <c r="MM191" s="21"/>
      <c r="MN191" s="21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21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21"/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21"/>
      <c r="OI191" s="21"/>
      <c r="OJ191" s="21"/>
      <c r="OK191" s="21"/>
      <c r="OL191" s="21"/>
      <c r="OM191" s="21"/>
      <c r="ON191" s="21"/>
      <c r="OO191" s="21"/>
      <c r="OP191" s="21"/>
      <c r="OQ191" s="21"/>
      <c r="OR191" s="21"/>
      <c r="OS191" s="21"/>
      <c r="OT191" s="21"/>
      <c r="OU191" s="21"/>
      <c r="OV191" s="21"/>
      <c r="OW191" s="21"/>
      <c r="OX191" s="21"/>
      <c r="OY191" s="21"/>
      <c r="OZ191" s="21"/>
      <c r="PA191" s="21"/>
      <c r="PB191" s="21"/>
      <c r="PC191" s="21"/>
      <c r="PD191" s="21"/>
      <c r="PE191" s="21"/>
      <c r="PF191" s="21"/>
      <c r="PG191" s="21"/>
      <c r="PH191" s="21"/>
      <c r="PI191" s="21"/>
      <c r="PJ191" s="21"/>
      <c r="PK191" s="21"/>
      <c r="PL191" s="21"/>
      <c r="PM191" s="21"/>
      <c r="PN191" s="21"/>
      <c r="PO191" s="21"/>
      <c r="PP191" s="21"/>
      <c r="PQ191" s="21"/>
      <c r="PR191" s="21"/>
      <c r="PS191" s="21"/>
      <c r="PT191" s="21"/>
      <c r="PU191" s="21"/>
      <c r="PV191" s="21"/>
      <c r="PW191" s="21"/>
      <c r="PX191" s="21"/>
      <c r="PY191" s="21"/>
      <c r="PZ191" s="21"/>
      <c r="QA191" s="21"/>
      <c r="QB191" s="21"/>
      <c r="QC191" s="21"/>
      <c r="QD191" s="21"/>
      <c r="QE191" s="21"/>
      <c r="QF191" s="21"/>
      <c r="QG191" s="21"/>
      <c r="QH191" s="21"/>
      <c r="QI191" s="21"/>
      <c r="QJ191" s="21"/>
      <c r="QK191" s="21"/>
      <c r="QL191" s="21"/>
      <c r="QM191" s="21"/>
      <c r="QN191" s="21"/>
      <c r="QO191" s="21"/>
      <c r="QP191" s="21"/>
      <c r="QQ191" s="21"/>
      <c r="QR191" s="21"/>
      <c r="QS191" s="21"/>
      <c r="QT191" s="21"/>
      <c r="QU191" s="21"/>
      <c r="QV191" s="21"/>
      <c r="QW191" s="21"/>
      <c r="QX191" s="21"/>
      <c r="QY191" s="21"/>
      <c r="QZ191" s="21"/>
      <c r="RA191" s="21"/>
      <c r="RB191" s="21"/>
      <c r="RC191" s="21"/>
      <c r="RD191" s="21"/>
      <c r="RE191" s="21"/>
      <c r="RF191" s="21"/>
      <c r="RG191" s="21"/>
      <c r="RH191" s="21"/>
      <c r="RI191" s="21"/>
      <c r="RJ191" s="21"/>
      <c r="RK191" s="21"/>
      <c r="RL191" s="21"/>
      <c r="RM191" s="21"/>
      <c r="RN191" s="21"/>
      <c r="RO191" s="21"/>
      <c r="RP191" s="21"/>
      <c r="RQ191" s="21"/>
      <c r="RR191" s="21"/>
      <c r="RS191" s="21"/>
      <c r="RT191" s="21"/>
      <c r="RU191" s="21"/>
      <c r="RV191" s="21"/>
      <c r="RW191" s="21"/>
      <c r="RX191" s="21"/>
      <c r="RY191" s="21"/>
      <c r="RZ191" s="21"/>
      <c r="SA191" s="21"/>
      <c r="SB191" s="21"/>
      <c r="SC191" s="21"/>
      <c r="SD191" s="21"/>
      <c r="SE191" s="21"/>
      <c r="SF191" s="21"/>
      <c r="SG191" s="21"/>
      <c r="SH191" s="21"/>
      <c r="SI191" s="21"/>
      <c r="SJ191" s="21"/>
      <c r="SK191" s="21"/>
      <c r="SL191" s="21"/>
      <c r="SM191" s="21"/>
      <c r="SN191" s="21"/>
      <c r="SO191" s="21"/>
      <c r="SP191" s="21"/>
      <c r="SQ191" s="21"/>
      <c r="SR191" s="21"/>
      <c r="SS191" s="21"/>
      <c r="ST191" s="21"/>
      <c r="SU191" s="21"/>
      <c r="SV191" s="21"/>
      <c r="SW191" s="21"/>
      <c r="SX191" s="21"/>
      <c r="SY191" s="21"/>
      <c r="SZ191" s="21"/>
      <c r="TA191" s="21"/>
      <c r="TB191" s="21"/>
      <c r="TC191" s="21"/>
      <c r="TD191" s="21"/>
      <c r="TE191" s="21"/>
      <c r="TF191" s="21"/>
      <c r="TG191" s="21"/>
      <c r="TH191" s="21"/>
      <c r="TI191" s="21"/>
      <c r="TJ191" s="21"/>
      <c r="TK191" s="21"/>
      <c r="TL191" s="21"/>
      <c r="TM191" s="21"/>
      <c r="TN191" s="21"/>
      <c r="TO191" s="21"/>
      <c r="TP191" s="21"/>
      <c r="TQ191" s="21"/>
      <c r="TR191" s="21"/>
      <c r="TS191" s="21"/>
      <c r="TT191" s="21"/>
      <c r="TU191" s="21"/>
      <c r="TV191" s="21"/>
      <c r="TW191" s="21"/>
      <c r="TX191" s="21"/>
      <c r="TY191" s="21"/>
      <c r="TZ191" s="21"/>
      <c r="UA191" s="21"/>
      <c r="UB191" s="21"/>
      <c r="UC191" s="21"/>
      <c r="UD191" s="21"/>
      <c r="UE191" s="21"/>
      <c r="UF191" s="21"/>
      <c r="UG191" s="21"/>
      <c r="UH191" s="21"/>
      <c r="UI191" s="21"/>
      <c r="UJ191" s="21"/>
      <c r="UK191" s="21"/>
      <c r="UL191" s="21"/>
      <c r="UM191" s="21"/>
      <c r="UN191" s="21"/>
      <c r="UO191" s="21"/>
      <c r="UP191" s="21"/>
      <c r="UQ191" s="21"/>
      <c r="UR191" s="21"/>
      <c r="US191" s="21"/>
      <c r="UT191" s="21"/>
      <c r="UU191" s="21"/>
      <c r="UV191" s="21"/>
      <c r="UW191" s="21"/>
      <c r="UX191" s="21"/>
      <c r="UY191" s="21"/>
      <c r="UZ191" s="21"/>
      <c r="VA191" s="21"/>
      <c r="VB191" s="21"/>
      <c r="VC191" s="21"/>
      <c r="VD191" s="21"/>
      <c r="VE191" s="21"/>
      <c r="VF191" s="21"/>
      <c r="VG191" s="21"/>
      <c r="VH191" s="21"/>
      <c r="VI191" s="21"/>
      <c r="VJ191" s="21"/>
      <c r="VK191" s="21"/>
      <c r="VL191" s="21"/>
      <c r="VM191" s="21"/>
      <c r="VN191" s="21"/>
      <c r="VO191" s="21"/>
      <c r="VP191" s="21"/>
      <c r="VQ191" s="21"/>
      <c r="VR191" s="21"/>
      <c r="VS191" s="21"/>
      <c r="VT191" s="21"/>
      <c r="VU191" s="21"/>
      <c r="VV191" s="21"/>
      <c r="VW191" s="21"/>
      <c r="VX191" s="21"/>
      <c r="VY191" s="21"/>
      <c r="VZ191" s="21"/>
      <c r="WA191" s="21"/>
      <c r="WB191" s="21"/>
      <c r="WC191" s="21"/>
      <c r="WD191" s="21"/>
      <c r="WE191" s="21"/>
      <c r="WF191" s="21"/>
      <c r="WG191" s="21"/>
      <c r="WH191" s="21"/>
      <c r="WI191" s="21"/>
      <c r="WJ191" s="21"/>
      <c r="WK191" s="21"/>
      <c r="WL191" s="21"/>
      <c r="WM191" s="21"/>
      <c r="WN191" s="21"/>
      <c r="WO191" s="21"/>
      <c r="WP191" s="21"/>
      <c r="WQ191" s="21"/>
      <c r="WR191" s="21"/>
      <c r="WS191" s="21"/>
      <c r="WT191" s="21"/>
      <c r="WU191" s="21"/>
      <c r="WV191" s="21"/>
      <c r="WW191" s="21"/>
      <c r="WX191" s="21"/>
      <c r="WY191" s="21"/>
      <c r="WZ191" s="21"/>
      <c r="XA191" s="21"/>
      <c r="XB191" s="21"/>
      <c r="XC191" s="21"/>
      <c r="XD191" s="21"/>
      <c r="XE191" s="21"/>
      <c r="XF191" s="21"/>
      <c r="XG191" s="21"/>
      <c r="XH191" s="21"/>
      <c r="XI191" s="21"/>
      <c r="XJ191" s="21"/>
      <c r="XK191" s="21"/>
      <c r="XL191" s="21"/>
      <c r="XM191" s="21"/>
      <c r="XN191" s="21"/>
      <c r="XO191" s="21"/>
      <c r="XP191" s="21"/>
      <c r="XQ191" s="21"/>
      <c r="XR191" s="21"/>
      <c r="XS191" s="21"/>
      <c r="XT191" s="21"/>
      <c r="XU191" s="21"/>
      <c r="XV191" s="21"/>
      <c r="XW191" s="21"/>
      <c r="XX191" s="21"/>
      <c r="XY191" s="21"/>
      <c r="XZ191" s="21"/>
      <c r="YA191" s="21"/>
      <c r="YB191" s="21"/>
      <c r="YC191" s="21"/>
      <c r="YD191" s="21"/>
      <c r="YE191" s="21"/>
      <c r="YF191" s="21"/>
      <c r="YG191" s="21"/>
      <c r="YH191" s="21"/>
      <c r="YI191" s="21"/>
      <c r="YJ191" s="21"/>
      <c r="YK191" s="21"/>
      <c r="YL191" s="21"/>
      <c r="YM191" s="21"/>
      <c r="YN191" s="21"/>
      <c r="YO191" s="21"/>
      <c r="YP191" s="21"/>
      <c r="YQ191" s="21"/>
      <c r="YR191" s="21"/>
      <c r="YS191" s="21"/>
      <c r="YT191" s="21"/>
      <c r="YU191" s="21"/>
      <c r="YV191" s="21"/>
      <c r="YW191" s="21"/>
      <c r="YX191" s="21"/>
      <c r="YY191" s="21"/>
      <c r="YZ191" s="21"/>
      <c r="ZA191" s="21"/>
      <c r="ZB191" s="21"/>
      <c r="ZC191" s="21"/>
      <c r="ZD191" s="21"/>
      <c r="ZE191" s="21"/>
      <c r="ZF191" s="21"/>
      <c r="ZG191" s="21"/>
      <c r="ZH191" s="21"/>
      <c r="ZI191" s="21"/>
      <c r="ZJ191" s="21"/>
      <c r="ZK191" s="21"/>
      <c r="ZL191" s="21"/>
      <c r="ZM191" s="21"/>
      <c r="ZN191" s="21"/>
      <c r="ZO191" s="21"/>
      <c r="ZP191" s="21"/>
      <c r="ZQ191" s="21"/>
      <c r="ZR191" s="21"/>
      <c r="ZS191" s="21"/>
      <c r="ZT191" s="21"/>
      <c r="ZU191" s="21"/>
      <c r="ZV191" s="21"/>
      <c r="ZW191" s="21"/>
      <c r="ZX191" s="21"/>
      <c r="ZY191" s="21"/>
      <c r="ZZ191" s="21"/>
      <c r="AAA191" s="21"/>
      <c r="AAB191" s="21"/>
      <c r="AAC191" s="21"/>
      <c r="AAD191" s="21"/>
      <c r="AAE191" s="21"/>
      <c r="AAF191" s="21"/>
      <c r="AAG191" s="21"/>
      <c r="AAH191" s="21"/>
      <c r="AAI191" s="21"/>
      <c r="AAJ191" s="21"/>
      <c r="AAK191" s="21"/>
      <c r="AAL191" s="21"/>
      <c r="AAM191" s="21"/>
      <c r="AAN191" s="21"/>
      <c r="AAO191" s="21"/>
      <c r="AAP191" s="21"/>
      <c r="AAQ191" s="21"/>
      <c r="AAR191" s="21"/>
      <c r="AAS191" s="21"/>
      <c r="AAT191" s="21"/>
      <c r="AAU191" s="21"/>
      <c r="AAV191" s="21"/>
      <c r="AAW191" s="21"/>
      <c r="AAX191" s="21"/>
      <c r="AAY191" s="21"/>
      <c r="AAZ191" s="21"/>
      <c r="ABA191" s="21"/>
      <c r="ABB191" s="21"/>
      <c r="ABC191" s="21"/>
      <c r="ABD191" s="21"/>
      <c r="ABE191" s="21"/>
      <c r="ABF191" s="21"/>
      <c r="ABG191" s="21"/>
      <c r="ABH191" s="21"/>
      <c r="ABI191" s="21"/>
      <c r="ABJ191" s="21"/>
      <c r="ABK191" s="21"/>
      <c r="ABL191" s="21"/>
      <c r="ABM191" s="21"/>
      <c r="ABN191" s="21"/>
      <c r="ABO191" s="21"/>
      <c r="ABP191" s="21"/>
      <c r="ABQ191" s="21"/>
      <c r="ABR191" s="21"/>
      <c r="ABS191" s="21"/>
      <c r="ABT191" s="21"/>
      <c r="ABU191" s="21"/>
      <c r="ABV191" s="21"/>
      <c r="ABW191" s="21"/>
      <c r="ABX191" s="21"/>
      <c r="ABY191" s="21"/>
      <c r="ABZ191" s="21"/>
      <c r="ACA191" s="21"/>
      <c r="ACB191" s="21"/>
      <c r="ACC191" s="21"/>
      <c r="ACD191" s="21"/>
      <c r="ACE191" s="21"/>
      <c r="ACF191" s="21"/>
      <c r="ACG191" s="21"/>
      <c r="ACH191" s="21"/>
      <c r="ACI191" s="21"/>
      <c r="ACJ191" s="21"/>
      <c r="ACK191" s="21"/>
      <c r="ACL191" s="21"/>
      <c r="ACM191" s="21"/>
      <c r="ACN191" s="21"/>
      <c r="ACO191" s="21"/>
      <c r="ACP191" s="21"/>
      <c r="ACQ191" s="21"/>
      <c r="ACR191" s="21"/>
      <c r="ACS191" s="21"/>
      <c r="ACT191" s="21"/>
      <c r="ACU191" s="21"/>
      <c r="ACV191" s="21"/>
      <c r="ACW191" s="21"/>
      <c r="ACX191" s="21"/>
      <c r="ACY191" s="21"/>
      <c r="ACZ191" s="21"/>
      <c r="ADA191" s="21"/>
      <c r="ADB191" s="21"/>
      <c r="ADC191" s="21"/>
      <c r="ADD191" s="21"/>
      <c r="ADE191" s="21"/>
      <c r="ADF191" s="21"/>
      <c r="ADG191" s="21"/>
      <c r="ADH191" s="21"/>
      <c r="ADI191" s="21"/>
      <c r="ADJ191" s="21"/>
      <c r="ADK191" s="21"/>
      <c r="ADL191" s="21"/>
      <c r="ADM191" s="21"/>
      <c r="ADN191" s="21"/>
      <c r="ADO191" s="21"/>
      <c r="ADP191" s="21"/>
      <c r="ADQ191" s="21"/>
      <c r="ADR191" s="21"/>
      <c r="ADS191" s="21"/>
      <c r="ADT191" s="21"/>
      <c r="ADU191" s="21"/>
      <c r="ADV191" s="21"/>
      <c r="ADW191" s="21"/>
      <c r="ADX191" s="21"/>
      <c r="ADY191" s="21"/>
      <c r="ADZ191" s="21"/>
      <c r="AEA191" s="21"/>
      <c r="AEB191" s="21"/>
      <c r="AEC191" s="21"/>
      <c r="AED191" s="21"/>
      <c r="AEE191" s="21"/>
      <c r="AEF191" s="21"/>
      <c r="AEG191" s="21"/>
      <c r="AEH191" s="21"/>
      <c r="AEI191" s="21"/>
      <c r="AEJ191" s="21"/>
      <c r="AEK191" s="21"/>
      <c r="AEL191" s="21"/>
      <c r="AEM191" s="21"/>
      <c r="AEN191" s="21"/>
      <c r="AEO191" s="21"/>
      <c r="AEP191" s="21"/>
      <c r="AEQ191" s="21"/>
      <c r="AER191" s="21"/>
      <c r="AES191" s="21"/>
      <c r="AET191" s="21"/>
      <c r="AEU191" s="21"/>
      <c r="AEV191" s="21"/>
      <c r="AEW191" s="21"/>
      <c r="AEX191" s="21"/>
      <c r="AEY191" s="21"/>
      <c r="AEZ191" s="21"/>
      <c r="AFA191" s="21"/>
      <c r="AFB191" s="21"/>
      <c r="AFC191" s="21"/>
      <c r="AFD191" s="21"/>
      <c r="AFE191" s="21"/>
      <c r="AFF191" s="21"/>
      <c r="AFG191" s="21"/>
      <c r="AFH191" s="21"/>
      <c r="AFI191" s="21"/>
      <c r="AFJ191" s="21"/>
      <c r="AFK191" s="21"/>
      <c r="AFL191" s="21"/>
      <c r="AFM191" s="21"/>
      <c r="AFN191" s="21"/>
      <c r="AFO191" s="21"/>
      <c r="AFP191" s="21"/>
      <c r="AFQ191" s="21"/>
      <c r="AFR191" s="21"/>
      <c r="AFS191" s="21"/>
      <c r="AFT191" s="21"/>
      <c r="AFU191" s="21"/>
      <c r="AFV191" s="21"/>
      <c r="AFW191" s="21"/>
      <c r="AFX191" s="21"/>
      <c r="AFY191" s="21"/>
      <c r="AFZ191" s="21"/>
      <c r="AGA191" s="21"/>
      <c r="AGB191" s="21"/>
      <c r="AGC191" s="21"/>
      <c r="AGD191" s="21"/>
      <c r="AGE191" s="21"/>
      <c r="AGF191" s="21"/>
      <c r="AGG191" s="21"/>
      <c r="AGH191" s="21"/>
      <c r="AGI191" s="21"/>
      <c r="AGJ191" s="21"/>
      <c r="AGK191" s="21"/>
      <c r="AGL191" s="21"/>
      <c r="AGM191" s="21"/>
      <c r="AGN191" s="21"/>
      <c r="AGO191" s="21"/>
      <c r="AGP191" s="21"/>
      <c r="AGQ191" s="21"/>
      <c r="AGR191" s="21"/>
      <c r="AGS191" s="21"/>
      <c r="AGT191" s="21"/>
      <c r="AGU191" s="21"/>
      <c r="AGV191" s="21"/>
      <c r="AGW191" s="21"/>
      <c r="AGX191" s="21"/>
      <c r="AGY191" s="21"/>
      <c r="AGZ191" s="21"/>
      <c r="AHA191" s="21"/>
      <c r="AHB191" s="21"/>
      <c r="AHC191" s="21"/>
      <c r="AHD191" s="21"/>
      <c r="AHE191" s="21"/>
      <c r="AHF191" s="21"/>
      <c r="AHG191" s="21"/>
      <c r="AHH191" s="21"/>
      <c r="AHI191" s="21"/>
      <c r="AHJ191" s="21"/>
      <c r="AHK191" s="21"/>
      <c r="AHL191" s="21"/>
      <c r="AHM191" s="21"/>
      <c r="AHN191" s="21"/>
      <c r="AHO191" s="21"/>
      <c r="AHP191" s="21"/>
      <c r="AHQ191" s="21"/>
      <c r="AHR191" s="21"/>
      <c r="AHS191" s="21"/>
      <c r="AHT191" s="21"/>
      <c r="AHU191" s="21"/>
      <c r="AHV191" s="21"/>
      <c r="AHW191" s="21"/>
      <c r="AHX191" s="21"/>
      <c r="AHY191" s="21"/>
      <c r="AHZ191" s="21"/>
      <c r="AIA191" s="21"/>
      <c r="AIB191" s="21"/>
      <c r="AIC191" s="21"/>
      <c r="AID191" s="21"/>
      <c r="AIE191" s="21"/>
      <c r="AIF191" s="21"/>
      <c r="AIG191" s="21"/>
      <c r="AIH191" s="21"/>
      <c r="AII191" s="21"/>
      <c r="AIJ191" s="21"/>
      <c r="AIK191" s="21"/>
      <c r="AIL191" s="21"/>
      <c r="AIM191" s="21"/>
      <c r="AIN191" s="21"/>
      <c r="AIO191" s="21"/>
      <c r="AIP191" s="21"/>
      <c r="AIQ191" s="21"/>
      <c r="AIR191" s="21"/>
      <c r="AIS191" s="21"/>
      <c r="AIT191" s="21"/>
      <c r="AIU191" s="21"/>
      <c r="AIV191" s="21"/>
      <c r="AIW191" s="21"/>
      <c r="AIX191" s="21"/>
      <c r="AIY191" s="21"/>
      <c r="AIZ191" s="21"/>
      <c r="AJA191" s="21"/>
      <c r="AJB191" s="21"/>
      <c r="AJC191" s="21"/>
      <c r="AJD191" s="21"/>
      <c r="AJE191" s="21"/>
      <c r="AJF191" s="21"/>
      <c r="AJG191" s="21"/>
      <c r="AJH191" s="21"/>
      <c r="AJI191" s="21"/>
      <c r="AJJ191" s="21"/>
      <c r="AJK191" s="21"/>
      <c r="AJL191" s="21"/>
      <c r="AJM191" s="21"/>
      <c r="AJN191" s="21"/>
      <c r="AJO191" s="21"/>
      <c r="AJP191" s="21"/>
      <c r="AJQ191" s="21"/>
      <c r="AJR191" s="21"/>
      <c r="AJS191" s="21"/>
      <c r="AJT191" s="21"/>
      <c r="AJU191" s="21"/>
      <c r="AJV191" s="21"/>
      <c r="AJW191" s="21"/>
      <c r="AJX191" s="21"/>
      <c r="AJY191" s="21"/>
      <c r="AJZ191" s="21"/>
      <c r="AKA191" s="21"/>
      <c r="AKB191" s="21"/>
      <c r="AKC191" s="21"/>
      <c r="AKD191" s="21"/>
      <c r="AKE191" s="21"/>
      <c r="AKF191" s="21"/>
      <c r="AKG191" s="21"/>
      <c r="AKH191" s="21"/>
      <c r="AKI191" s="21"/>
      <c r="AKJ191" s="21"/>
      <c r="AKK191" s="21"/>
      <c r="AKL191" s="21"/>
      <c r="AKM191" s="21"/>
      <c r="AKN191" s="21"/>
      <c r="AKO191" s="21"/>
      <c r="AKP191" s="21"/>
      <c r="AKQ191" s="21"/>
      <c r="AKR191" s="21"/>
      <c r="AKS191" s="21"/>
      <c r="AKT191" s="21"/>
      <c r="AKU191" s="21"/>
      <c r="AKV191" s="21"/>
      <c r="AKW191" s="21"/>
      <c r="AKX191" s="21"/>
      <c r="AKY191" s="21"/>
      <c r="AKZ191" s="21"/>
      <c r="ALA191" s="21"/>
      <c r="ALB191" s="21"/>
      <c r="ALC191" s="21"/>
      <c r="ALD191" s="21"/>
      <c r="ALE191" s="21"/>
      <c r="ALF191" s="21"/>
      <c r="ALG191" s="21"/>
      <c r="ALH191" s="21"/>
      <c r="ALI191" s="21"/>
      <c r="ALJ191" s="21"/>
      <c r="ALK191" s="21"/>
      <c r="ALL191" s="21"/>
      <c r="ALM191" s="21"/>
      <c r="ALN191" s="21"/>
      <c r="ALO191" s="21"/>
      <c r="ALP191" s="21"/>
      <c r="ALQ191" s="21"/>
      <c r="ALR191" s="21"/>
      <c r="ALS191" s="21"/>
      <c r="ALT191" s="21"/>
      <c r="ALU191" s="21"/>
      <c r="ALV191" s="21"/>
      <c r="ALW191" s="21"/>
      <c r="ALX191" s="21"/>
      <c r="ALY191" s="21"/>
      <c r="ALZ191" s="21"/>
      <c r="AMA191" s="21"/>
      <c r="AMB191" s="21"/>
      <c r="AMC191" s="21"/>
      <c r="AMD191" s="21"/>
      <c r="AME191" s="21"/>
      <c r="AMF191" s="21"/>
      <c r="AMG191" s="21"/>
      <c r="AMH191" s="21"/>
      <c r="AMI191" s="21"/>
      <c r="AMJ191" s="21"/>
      <c r="AMK191" s="21"/>
      <c r="AML191" s="21"/>
      <c r="AMM191" s="21"/>
      <c r="AMN191" s="21"/>
      <c r="AMO191" s="21"/>
      <c r="AMP191" s="21"/>
      <c r="AMQ191" s="21"/>
      <c r="AMR191" s="21"/>
      <c r="AMS191" s="21"/>
      <c r="AMT191" s="21"/>
      <c r="AMU191" s="21"/>
      <c r="AMV191" s="21"/>
      <c r="AMW191" s="21"/>
      <c r="AMX191" s="21"/>
      <c r="AMY191" s="21"/>
      <c r="AMZ191" s="21"/>
      <c r="ANA191" s="21"/>
      <c r="ANB191" s="21"/>
      <c r="ANC191" s="21"/>
      <c r="AND191" s="21"/>
      <c r="ANE191" s="21"/>
      <c r="ANF191" s="21"/>
      <c r="ANG191" s="21"/>
      <c r="ANH191" s="21"/>
      <c r="ANI191" s="21"/>
      <c r="ANJ191" s="21"/>
      <c r="ANK191" s="21"/>
      <c r="ANL191" s="21"/>
      <c r="ANM191" s="21"/>
      <c r="ANN191" s="21"/>
      <c r="ANO191" s="21"/>
      <c r="ANP191" s="21"/>
      <c r="ANQ191" s="21"/>
      <c r="ANR191" s="21"/>
      <c r="ANS191" s="21"/>
      <c r="ANT191" s="21"/>
      <c r="ANU191" s="21"/>
      <c r="ANV191" s="21"/>
      <c r="ANW191" s="21"/>
      <c r="ANX191" s="21"/>
      <c r="ANY191" s="21"/>
      <c r="ANZ191" s="21"/>
      <c r="AOA191" s="21"/>
      <c r="AOB191" s="21"/>
      <c r="AOC191" s="21"/>
      <c r="AOD191" s="21"/>
      <c r="AOE191" s="21"/>
      <c r="AOF191" s="21"/>
      <c r="AOG191" s="21"/>
      <c r="AOH191" s="21"/>
      <c r="AOI191" s="21"/>
      <c r="AOJ191" s="21"/>
      <c r="AOK191" s="21"/>
      <c r="AOL191" s="21"/>
      <c r="AOM191" s="21"/>
      <c r="AON191" s="21"/>
      <c r="AOO191" s="21"/>
      <c r="AOP191" s="21"/>
      <c r="AOQ191" s="21"/>
      <c r="AOR191" s="21"/>
      <c r="AOS191" s="21"/>
      <c r="AOT191" s="21"/>
      <c r="AOU191" s="21"/>
      <c r="AOV191" s="21"/>
      <c r="AOW191" s="21"/>
      <c r="AOX191" s="21"/>
      <c r="AOY191" s="21"/>
      <c r="AOZ191" s="21"/>
      <c r="APA191" s="21"/>
      <c r="APB191" s="21"/>
      <c r="APC191" s="21"/>
      <c r="APD191" s="21"/>
      <c r="APE191" s="21"/>
      <c r="APF191" s="21"/>
      <c r="APG191" s="21"/>
      <c r="APH191" s="21"/>
      <c r="API191" s="21"/>
      <c r="APJ191" s="21"/>
      <c r="APK191" s="21"/>
      <c r="APL191" s="21"/>
      <c r="APM191" s="21"/>
      <c r="APN191" s="21"/>
      <c r="APO191" s="21"/>
      <c r="APP191" s="21"/>
      <c r="APQ191" s="21"/>
      <c r="APR191" s="21"/>
      <c r="APS191" s="21"/>
      <c r="APT191" s="21"/>
      <c r="APU191" s="21"/>
      <c r="APV191" s="21"/>
      <c r="APW191" s="21"/>
      <c r="APX191" s="21"/>
      <c r="APY191" s="21"/>
      <c r="APZ191" s="21"/>
      <c r="AQA191" s="21"/>
      <c r="AQB191" s="21"/>
      <c r="AQC191" s="21"/>
      <c r="AQD191" s="21"/>
      <c r="AQE191" s="21"/>
      <c r="AQF191" s="21"/>
      <c r="AQG191" s="21"/>
      <c r="AQH191" s="21"/>
      <c r="AQI191" s="21"/>
      <c r="AQJ191" s="21"/>
      <c r="AQK191" s="21"/>
      <c r="AQL191" s="21"/>
      <c r="AQM191" s="21"/>
      <c r="AQN191" s="21"/>
      <c r="AQO191" s="21"/>
      <c r="AQP191" s="21"/>
      <c r="AQQ191" s="21"/>
      <c r="AQR191" s="21"/>
      <c r="AQS191" s="21"/>
      <c r="AQT191" s="21"/>
      <c r="AQU191" s="21"/>
      <c r="AQV191" s="21"/>
      <c r="AQW191" s="21"/>
      <c r="AQX191" s="21"/>
      <c r="AQY191" s="21"/>
      <c r="AQZ191" s="21"/>
      <c r="ARA191" s="21"/>
      <c r="ARB191" s="21"/>
      <c r="ARC191" s="21"/>
      <c r="ARD191" s="21"/>
      <c r="ARE191" s="21"/>
      <c r="ARF191" s="21"/>
      <c r="ARG191" s="21"/>
      <c r="ARH191" s="21"/>
      <c r="ARI191" s="21"/>
      <c r="ARJ191" s="21"/>
      <c r="ARK191" s="21"/>
      <c r="ARL191" s="21"/>
      <c r="ARM191" s="21"/>
      <c r="ARN191" s="21"/>
      <c r="ARO191" s="21"/>
      <c r="ARP191" s="21"/>
      <c r="ARQ191" s="21"/>
      <c r="ARR191" s="21"/>
      <c r="ARS191" s="21"/>
      <c r="ART191" s="21"/>
      <c r="ARU191" s="21"/>
      <c r="ARV191" s="21"/>
      <c r="ARW191" s="21"/>
      <c r="ARX191" s="21"/>
      <c r="ARY191" s="21"/>
      <c r="ARZ191" s="21"/>
      <c r="ASA191" s="21"/>
      <c r="ASB191" s="21"/>
      <c r="ASC191" s="21"/>
      <c r="ASD191" s="21"/>
      <c r="ASE191" s="21"/>
      <c r="ASF191" s="21"/>
      <c r="ASG191" s="21"/>
      <c r="ASH191" s="21"/>
      <c r="ASI191" s="21"/>
      <c r="ASJ191" s="21"/>
      <c r="ASK191" s="21"/>
      <c r="ASL191" s="21"/>
      <c r="ASM191" s="21"/>
      <c r="ASN191" s="21"/>
      <c r="ASO191" s="21"/>
      <c r="ASP191" s="21"/>
      <c r="ASQ191" s="21"/>
      <c r="ASR191" s="21"/>
      <c r="ASS191" s="21"/>
      <c r="AST191" s="21"/>
      <c r="ASU191" s="21"/>
      <c r="ASV191" s="21"/>
      <c r="ASW191" s="21"/>
      <c r="ASX191" s="21"/>
      <c r="ASY191" s="21"/>
      <c r="ASZ191" s="21"/>
      <c r="ATA191" s="21"/>
      <c r="ATB191" s="21"/>
      <c r="ATC191" s="21"/>
      <c r="ATD191" s="21"/>
      <c r="ATE191" s="21"/>
      <c r="ATF191" s="21"/>
      <c r="ATG191" s="21"/>
      <c r="ATH191" s="21"/>
      <c r="ATI191" s="21"/>
      <c r="ATJ191" s="21"/>
      <c r="ATK191" s="21"/>
      <c r="ATL191" s="21"/>
      <c r="ATM191" s="21"/>
      <c r="ATN191" s="21"/>
      <c r="ATO191" s="21"/>
      <c r="ATP191" s="21"/>
      <c r="ATQ191" s="21"/>
      <c r="ATR191" s="21"/>
      <c r="ATS191" s="21"/>
      <c r="ATT191" s="21"/>
      <c r="ATU191" s="21"/>
      <c r="ATV191" s="21"/>
      <c r="ATW191" s="21"/>
      <c r="ATX191" s="21"/>
      <c r="ATY191" s="21"/>
      <c r="ATZ191" s="21"/>
      <c r="AUA191" s="21"/>
      <c r="AUB191" s="21"/>
      <c r="AUC191" s="21"/>
      <c r="AUD191" s="21"/>
      <c r="AUE191" s="21"/>
      <c r="AUF191" s="21"/>
      <c r="AUG191" s="21"/>
      <c r="AUH191" s="21"/>
      <c r="AUI191" s="21"/>
      <c r="AUJ191" s="21"/>
      <c r="AUK191" s="21"/>
      <c r="AUL191" s="21"/>
      <c r="AUM191" s="21"/>
      <c r="AUN191" s="21"/>
      <c r="AUO191" s="21"/>
      <c r="AUP191" s="21"/>
      <c r="AUQ191" s="21"/>
      <c r="AUR191" s="21"/>
      <c r="AUS191" s="21"/>
      <c r="AUT191" s="21"/>
      <c r="AUU191" s="21"/>
      <c r="AUV191" s="21"/>
      <c r="AUW191" s="21"/>
      <c r="AUX191" s="21"/>
      <c r="AUY191" s="21"/>
      <c r="AUZ191" s="21"/>
      <c r="AVA191" s="21"/>
      <c r="AVB191" s="21"/>
      <c r="AVC191" s="21"/>
      <c r="AVD191" s="21"/>
      <c r="AVE191" s="21"/>
      <c r="AVF191" s="21"/>
      <c r="AVG191" s="21"/>
      <c r="AVH191" s="21"/>
      <c r="AVI191" s="21"/>
      <c r="AVJ191" s="21"/>
      <c r="AVK191" s="21"/>
      <c r="AVL191" s="21"/>
      <c r="AVM191" s="21"/>
      <c r="AVN191" s="21"/>
      <c r="AVO191" s="21"/>
      <c r="AVP191" s="21"/>
      <c r="AVQ191" s="21"/>
      <c r="AVR191" s="21"/>
      <c r="AVS191" s="21"/>
      <c r="AVT191" s="21"/>
      <c r="AVU191" s="21"/>
      <c r="AVV191" s="21"/>
      <c r="AVW191" s="21"/>
      <c r="AVX191" s="21"/>
      <c r="AVY191" s="21"/>
      <c r="AVZ191" s="21"/>
      <c r="AWA191" s="21"/>
      <c r="AWB191" s="21"/>
      <c r="AWC191" s="21"/>
      <c r="AWD191" s="21"/>
      <c r="AWE191" s="21"/>
      <c r="AWF191" s="21"/>
      <c r="AWG191" s="21"/>
      <c r="AWH191" s="21"/>
      <c r="AWI191" s="21"/>
      <c r="AWJ191" s="21"/>
      <c r="AWK191" s="21"/>
      <c r="AWL191" s="21"/>
      <c r="AWM191" s="21"/>
      <c r="AWN191" s="21"/>
      <c r="AWO191" s="21"/>
      <c r="AWP191" s="21"/>
      <c r="AWQ191" s="21"/>
      <c r="AWR191" s="21"/>
      <c r="AWS191" s="21"/>
      <c r="AWT191" s="21"/>
      <c r="AWU191" s="21"/>
      <c r="AWV191" s="21"/>
      <c r="AWW191" s="21"/>
      <c r="AWX191" s="21"/>
      <c r="AWY191" s="21"/>
      <c r="AWZ191" s="21"/>
      <c r="AXA191" s="21"/>
      <c r="AXB191" s="21"/>
      <c r="AXC191" s="21"/>
      <c r="AXD191" s="21"/>
      <c r="AXE191" s="21"/>
      <c r="AXF191" s="21"/>
      <c r="AXG191" s="21"/>
      <c r="AXH191" s="21"/>
      <c r="AXI191" s="21"/>
      <c r="AXJ191" s="21"/>
      <c r="AXK191" s="21"/>
      <c r="AXL191" s="21"/>
      <c r="AXM191" s="21"/>
      <c r="AXN191" s="21"/>
      <c r="AXO191" s="21"/>
      <c r="AXP191" s="21"/>
      <c r="AXQ191" s="21"/>
      <c r="AXR191" s="21"/>
      <c r="AXS191" s="21"/>
      <c r="AXT191" s="21"/>
      <c r="AXU191" s="21"/>
      <c r="AXV191" s="21"/>
      <c r="AXW191" s="21"/>
      <c r="AXX191" s="21"/>
      <c r="AXY191" s="21"/>
      <c r="AXZ191" s="21"/>
      <c r="AYA191" s="21"/>
      <c r="AYB191" s="21"/>
      <c r="AYC191" s="21"/>
      <c r="AYD191" s="21"/>
      <c r="AYE191" s="21"/>
      <c r="AYF191" s="21"/>
      <c r="AYG191" s="21"/>
      <c r="AYH191" s="21"/>
      <c r="AYI191" s="21"/>
      <c r="AYJ191" s="21"/>
      <c r="AYK191" s="21"/>
      <c r="AYL191" s="21"/>
      <c r="AYM191" s="21"/>
      <c r="AYN191" s="21"/>
      <c r="AYO191" s="21"/>
      <c r="AYP191" s="21"/>
      <c r="AYQ191" s="21"/>
      <c r="AYR191" s="21"/>
      <c r="AYS191" s="21"/>
      <c r="AYT191" s="21"/>
      <c r="AYU191" s="21"/>
      <c r="AYV191" s="21"/>
      <c r="AYW191" s="21"/>
      <c r="AYX191" s="21"/>
      <c r="AYY191" s="21"/>
      <c r="AYZ191" s="21"/>
      <c r="AZA191" s="21"/>
      <c r="AZB191" s="21"/>
      <c r="AZC191" s="21"/>
      <c r="AZD191" s="21"/>
      <c r="AZE191" s="21"/>
      <c r="AZF191" s="21"/>
      <c r="AZG191" s="21"/>
      <c r="AZH191" s="21"/>
      <c r="AZI191" s="21"/>
      <c r="AZJ191" s="21"/>
      <c r="AZK191" s="21"/>
      <c r="AZL191" s="21"/>
      <c r="AZM191" s="21"/>
      <c r="AZN191" s="21"/>
      <c r="AZO191" s="21"/>
      <c r="AZP191" s="21"/>
      <c r="AZQ191" s="21"/>
      <c r="AZR191" s="21"/>
      <c r="AZS191" s="21"/>
      <c r="AZT191" s="21"/>
      <c r="AZU191" s="21"/>
      <c r="AZV191" s="21"/>
      <c r="AZW191" s="21"/>
      <c r="AZX191" s="21"/>
      <c r="AZY191" s="21"/>
      <c r="AZZ191" s="21"/>
      <c r="BAA191" s="21"/>
      <c r="BAB191" s="21"/>
      <c r="BAC191" s="21"/>
      <c r="BAD191" s="21"/>
      <c r="BAE191" s="21"/>
      <c r="BAF191" s="21"/>
      <c r="BAG191" s="21"/>
      <c r="BAH191" s="21"/>
      <c r="BAI191" s="21"/>
      <c r="BAJ191" s="21"/>
      <c r="BAK191" s="21"/>
      <c r="BAL191" s="21"/>
      <c r="BAM191" s="21"/>
      <c r="BAN191" s="21"/>
      <c r="BAO191" s="21"/>
      <c r="BAP191" s="21"/>
      <c r="BAQ191" s="21"/>
      <c r="BAR191" s="21"/>
      <c r="BAS191" s="21"/>
      <c r="BAT191" s="21"/>
      <c r="BAU191" s="21"/>
      <c r="BAV191" s="21"/>
      <c r="BAW191" s="21"/>
      <c r="BAX191" s="21"/>
      <c r="BAY191" s="21"/>
      <c r="BAZ191" s="21"/>
      <c r="BBA191" s="21"/>
      <c r="BBB191" s="21"/>
      <c r="BBC191" s="21"/>
      <c r="BBD191" s="21"/>
      <c r="BBE191" s="21"/>
      <c r="BBF191" s="21"/>
      <c r="BBG191" s="21"/>
      <c r="BBH191" s="21"/>
      <c r="BBI191" s="21"/>
      <c r="BBJ191" s="21"/>
      <c r="BBK191" s="21"/>
      <c r="BBL191" s="21"/>
      <c r="BBM191" s="21"/>
      <c r="BBN191" s="21"/>
      <c r="BBO191" s="21"/>
      <c r="BBP191" s="21"/>
      <c r="BBQ191" s="21"/>
      <c r="BBR191" s="21"/>
      <c r="BBS191" s="21"/>
      <c r="BBT191" s="21"/>
      <c r="BBU191" s="21"/>
      <c r="BBV191" s="21"/>
      <c r="BBW191" s="21"/>
      <c r="BBX191" s="21"/>
      <c r="BBY191" s="21"/>
      <c r="BBZ191" s="21"/>
      <c r="BCA191" s="21"/>
      <c r="BCB191" s="21"/>
      <c r="BCC191" s="21"/>
      <c r="BCD191" s="21"/>
      <c r="BCE191" s="21"/>
      <c r="BCF191" s="21"/>
      <c r="BCG191" s="21"/>
      <c r="BCH191" s="21"/>
      <c r="BCI191" s="21"/>
      <c r="BCJ191" s="21"/>
      <c r="BCK191" s="21"/>
      <c r="BCL191" s="21"/>
      <c r="BCM191" s="21"/>
      <c r="BCN191" s="21"/>
      <c r="BCO191" s="21"/>
      <c r="BCP191" s="21"/>
      <c r="BCQ191" s="21"/>
      <c r="BCR191" s="21"/>
      <c r="BCS191" s="21"/>
      <c r="BCT191" s="21"/>
      <c r="BCU191" s="21"/>
      <c r="BCV191" s="21"/>
      <c r="BCW191" s="21"/>
      <c r="BCX191" s="21"/>
      <c r="BCY191" s="21"/>
      <c r="BCZ191" s="21"/>
      <c r="BDA191" s="21"/>
      <c r="BDB191" s="21"/>
      <c r="BDC191" s="21"/>
      <c r="BDD191" s="21"/>
      <c r="BDE191" s="21"/>
      <c r="BDF191" s="21"/>
      <c r="BDG191" s="21"/>
      <c r="BDH191" s="21"/>
      <c r="BDI191" s="21"/>
      <c r="BDJ191" s="21"/>
      <c r="BDK191" s="21"/>
      <c r="BDL191" s="21"/>
      <c r="BDM191" s="21"/>
      <c r="BDN191" s="21"/>
      <c r="BDO191" s="21"/>
      <c r="BDP191" s="21"/>
      <c r="BDQ191" s="21"/>
      <c r="BDR191" s="21"/>
      <c r="BDS191" s="21"/>
      <c r="BDT191" s="21"/>
      <c r="BDU191" s="21"/>
      <c r="BDV191" s="21"/>
      <c r="BDW191" s="21"/>
      <c r="BDX191" s="21"/>
      <c r="BDY191" s="21"/>
      <c r="BDZ191" s="21"/>
      <c r="BEA191" s="21"/>
      <c r="BEB191" s="21"/>
      <c r="BEC191" s="21"/>
      <c r="BED191" s="21"/>
      <c r="BEE191" s="21"/>
      <c r="BEF191" s="21"/>
      <c r="BEG191" s="21"/>
      <c r="BEH191" s="21"/>
      <c r="BEI191" s="21"/>
      <c r="BEJ191" s="21"/>
      <c r="BEK191" s="21"/>
      <c r="BEL191" s="21"/>
      <c r="BEM191" s="21"/>
      <c r="BEN191" s="21"/>
      <c r="BEO191" s="21"/>
      <c r="BEP191" s="21"/>
      <c r="BEQ191" s="21"/>
      <c r="BER191" s="21"/>
      <c r="BES191" s="21"/>
      <c r="BET191" s="21"/>
      <c r="BEU191" s="21"/>
      <c r="BEV191" s="21"/>
      <c r="BEW191" s="21"/>
      <c r="BEX191" s="21"/>
      <c r="BEY191" s="21"/>
      <c r="BEZ191" s="21"/>
      <c r="BFA191" s="21"/>
      <c r="BFB191" s="21"/>
      <c r="BFC191" s="21"/>
      <c r="BFD191" s="21"/>
      <c r="BFE191" s="21"/>
      <c r="BFF191" s="21"/>
      <c r="BFG191" s="21"/>
      <c r="BFH191" s="21"/>
      <c r="BFI191" s="21"/>
      <c r="BFJ191" s="21"/>
      <c r="BFK191" s="21"/>
      <c r="BFL191" s="21"/>
      <c r="BFM191" s="21"/>
      <c r="BFN191" s="21"/>
      <c r="BFO191" s="21"/>
      <c r="BFP191" s="21"/>
      <c r="BFQ191" s="21"/>
      <c r="BFR191" s="21"/>
      <c r="BFS191" s="21"/>
      <c r="BFT191" s="21"/>
      <c r="BFU191" s="21"/>
      <c r="BFV191" s="21"/>
      <c r="BFW191" s="21"/>
      <c r="BFX191" s="21"/>
      <c r="BFY191" s="21"/>
      <c r="BFZ191" s="21"/>
      <c r="BGA191" s="21"/>
      <c r="BGB191" s="21"/>
      <c r="BGC191" s="21"/>
      <c r="BGD191" s="21"/>
      <c r="BGE191" s="21"/>
      <c r="BGF191" s="21"/>
      <c r="BGG191" s="21"/>
      <c r="BGH191" s="21"/>
      <c r="BGI191" s="21"/>
      <c r="BGJ191" s="21"/>
      <c r="BGK191" s="21"/>
      <c r="BGL191" s="21"/>
      <c r="BGM191" s="21"/>
      <c r="BGN191" s="21"/>
      <c r="BGO191" s="21"/>
      <c r="BGP191" s="21"/>
      <c r="BGQ191" s="21"/>
      <c r="BGR191" s="21"/>
      <c r="BGS191" s="21"/>
      <c r="BGT191" s="21"/>
      <c r="BGU191" s="21"/>
      <c r="BGV191" s="21"/>
      <c r="BGW191" s="21"/>
      <c r="BGX191" s="21"/>
      <c r="BGY191" s="21"/>
      <c r="BGZ191" s="21"/>
      <c r="BHA191" s="21"/>
      <c r="BHB191" s="21"/>
      <c r="BHC191" s="21"/>
      <c r="BHD191" s="21"/>
      <c r="BHE191" s="21"/>
      <c r="BHF191" s="21"/>
      <c r="BHG191" s="21"/>
      <c r="BHH191" s="21"/>
      <c r="BHI191" s="21"/>
      <c r="BHJ191" s="21"/>
      <c r="BHK191" s="21"/>
      <c r="BHL191" s="21"/>
      <c r="BHM191" s="21"/>
      <c r="BHN191" s="21"/>
      <c r="BHO191" s="21"/>
      <c r="BHP191" s="21"/>
      <c r="BHQ191" s="21"/>
      <c r="BHR191" s="21"/>
      <c r="BHS191" s="21"/>
      <c r="BHT191" s="21"/>
      <c r="BHU191" s="21"/>
      <c r="BHV191" s="21"/>
      <c r="BHW191" s="21"/>
      <c r="BHX191" s="21"/>
      <c r="BHY191" s="21"/>
      <c r="BHZ191" s="21"/>
      <c r="BIA191" s="21"/>
      <c r="BIB191" s="21"/>
      <c r="BIC191" s="21"/>
      <c r="BID191" s="21"/>
      <c r="BIE191" s="21"/>
      <c r="BIF191" s="21"/>
      <c r="BIG191" s="21"/>
      <c r="BIH191" s="21"/>
      <c r="BII191" s="21"/>
      <c r="BIJ191" s="21"/>
      <c r="BIK191" s="21"/>
      <c r="BIL191" s="21"/>
      <c r="BIM191" s="21"/>
      <c r="BIN191" s="21"/>
      <c r="BIO191" s="21"/>
      <c r="BIP191" s="21"/>
      <c r="BIQ191" s="21"/>
      <c r="BIR191" s="21"/>
      <c r="BIS191" s="21"/>
      <c r="BIT191" s="21"/>
      <c r="BIU191" s="21"/>
      <c r="BIV191" s="21"/>
      <c r="BIW191" s="21"/>
      <c r="BIX191" s="21"/>
      <c r="BIY191" s="21"/>
      <c r="BIZ191" s="21"/>
      <c r="BJA191" s="21"/>
      <c r="BJB191" s="21"/>
      <c r="BJC191" s="21"/>
      <c r="BJD191" s="21"/>
      <c r="BJE191" s="21"/>
      <c r="BJF191" s="21"/>
      <c r="BJG191" s="21"/>
      <c r="BJH191" s="21"/>
      <c r="BJI191" s="21"/>
      <c r="BJJ191" s="21"/>
      <c r="BJK191" s="21"/>
      <c r="BJL191" s="21"/>
      <c r="BJM191" s="21"/>
      <c r="BJN191" s="21"/>
      <c r="BJO191" s="21"/>
      <c r="BJP191" s="21"/>
      <c r="BJQ191" s="21"/>
      <c r="BJR191" s="21"/>
      <c r="BJS191" s="21"/>
      <c r="BJT191" s="21"/>
      <c r="BJU191" s="21"/>
      <c r="BJV191" s="21"/>
      <c r="BJW191" s="21"/>
      <c r="BJX191" s="21"/>
      <c r="BJY191" s="21"/>
      <c r="BJZ191" s="21"/>
      <c r="BKA191" s="21"/>
      <c r="BKB191" s="21"/>
      <c r="BKC191" s="21"/>
      <c r="BKD191" s="21"/>
      <c r="BKE191" s="21"/>
      <c r="BKF191" s="21"/>
      <c r="BKG191" s="21"/>
      <c r="BKH191" s="21"/>
      <c r="BKI191" s="21"/>
      <c r="BKJ191" s="21"/>
      <c r="BKK191" s="21"/>
      <c r="BKL191" s="21"/>
      <c r="BKM191" s="21"/>
      <c r="BKN191" s="21"/>
      <c r="BKO191" s="21"/>
      <c r="BKP191" s="21"/>
      <c r="BKQ191" s="21"/>
      <c r="BKR191" s="21"/>
      <c r="BKS191" s="21"/>
      <c r="BKT191" s="21"/>
      <c r="BKU191" s="21"/>
      <c r="BKV191" s="21"/>
      <c r="BKW191" s="21"/>
      <c r="BKX191" s="21"/>
      <c r="BKY191" s="21"/>
      <c r="BKZ191" s="21"/>
      <c r="BLA191" s="21"/>
      <c r="BLB191" s="21"/>
      <c r="BLC191" s="21"/>
      <c r="BLD191" s="21"/>
      <c r="BLE191" s="21"/>
      <c r="BLF191" s="21"/>
      <c r="BLG191" s="21"/>
      <c r="BLH191" s="21"/>
      <c r="BLI191" s="21"/>
      <c r="BLJ191" s="21"/>
      <c r="BLK191" s="21"/>
      <c r="BLL191" s="21"/>
      <c r="BLM191" s="21"/>
      <c r="BLN191" s="21"/>
      <c r="BLO191" s="21"/>
      <c r="BLP191" s="21"/>
      <c r="BLQ191" s="21"/>
      <c r="BLR191" s="21"/>
      <c r="BLS191" s="21"/>
      <c r="BLT191" s="21"/>
      <c r="BLU191" s="21"/>
      <c r="BLV191" s="21"/>
      <c r="BLW191" s="21"/>
      <c r="BLX191" s="21"/>
      <c r="BLY191" s="21"/>
      <c r="BLZ191" s="21"/>
      <c r="BMA191" s="21"/>
      <c r="BMB191" s="21"/>
      <c r="BMC191" s="21"/>
      <c r="BMD191" s="21"/>
      <c r="BME191" s="21"/>
      <c r="BMF191" s="21"/>
      <c r="BMG191" s="21"/>
      <c r="BMH191" s="21"/>
      <c r="BMI191" s="21"/>
      <c r="BMJ191" s="21"/>
      <c r="BMK191" s="21"/>
      <c r="BML191" s="21"/>
      <c r="BMM191" s="21"/>
      <c r="BMN191" s="21"/>
      <c r="BMO191" s="21"/>
      <c r="BMP191" s="21"/>
      <c r="BMQ191" s="21"/>
      <c r="BMR191" s="21"/>
      <c r="BMS191" s="21"/>
      <c r="BMT191" s="21"/>
      <c r="BMU191" s="21"/>
      <c r="BMV191" s="21"/>
      <c r="BMW191" s="21"/>
      <c r="BMX191" s="21"/>
      <c r="BMY191" s="21"/>
      <c r="BMZ191" s="21"/>
      <c r="BNA191" s="21"/>
      <c r="BNB191" s="21"/>
      <c r="BNC191" s="21"/>
      <c r="BND191" s="21"/>
      <c r="BNE191" s="21"/>
      <c r="BNF191" s="21"/>
      <c r="BNG191" s="21"/>
      <c r="BNH191" s="21"/>
      <c r="BNI191" s="21"/>
      <c r="BNJ191" s="21"/>
      <c r="BNK191" s="21"/>
      <c r="BNL191" s="21"/>
      <c r="BNM191" s="21"/>
      <c r="BNN191" s="21"/>
      <c r="BNO191" s="21"/>
      <c r="BNP191" s="21"/>
      <c r="BNQ191" s="21"/>
      <c r="BNR191" s="21"/>
      <c r="BNS191" s="21"/>
      <c r="BNT191" s="21"/>
      <c r="BNU191" s="21"/>
      <c r="BNV191" s="21"/>
      <c r="BNW191" s="21"/>
      <c r="BNX191" s="21"/>
      <c r="BNY191" s="21"/>
      <c r="BNZ191" s="21"/>
      <c r="BOA191" s="21"/>
      <c r="BOB191" s="21"/>
      <c r="BOC191" s="21"/>
      <c r="BOD191" s="21"/>
      <c r="BOE191" s="21"/>
      <c r="BOF191" s="21"/>
      <c r="BOG191" s="21"/>
      <c r="BOH191" s="21"/>
      <c r="BOI191" s="21"/>
      <c r="BOJ191" s="21"/>
      <c r="BOK191" s="21"/>
      <c r="BOL191" s="21"/>
      <c r="BOM191" s="21"/>
      <c r="BON191" s="21"/>
      <c r="BOO191" s="21"/>
      <c r="BOP191" s="21"/>
      <c r="BOQ191" s="21"/>
      <c r="BOR191" s="21"/>
      <c r="BOS191" s="21"/>
      <c r="BOT191" s="21"/>
      <c r="BOU191" s="21"/>
      <c r="BOV191" s="21"/>
      <c r="BOW191" s="21"/>
      <c r="BOX191" s="21"/>
      <c r="BOY191" s="21"/>
      <c r="BOZ191" s="21"/>
      <c r="BPA191" s="21"/>
      <c r="BPB191" s="21"/>
      <c r="BPC191" s="21"/>
      <c r="BPD191" s="21"/>
      <c r="BPE191" s="21"/>
      <c r="BPF191" s="21"/>
      <c r="BPG191" s="21"/>
      <c r="BPH191" s="21"/>
      <c r="BPI191" s="21"/>
      <c r="BPJ191" s="21"/>
      <c r="BPK191" s="21"/>
      <c r="BPL191" s="21"/>
      <c r="BPM191" s="21"/>
      <c r="BPN191" s="21"/>
      <c r="BPO191" s="21"/>
      <c r="BPP191" s="21"/>
      <c r="BPQ191" s="21"/>
      <c r="BPR191" s="21"/>
      <c r="BPS191" s="21"/>
      <c r="BPT191" s="21"/>
      <c r="BPU191" s="21"/>
      <c r="BPV191" s="21"/>
      <c r="BPW191" s="21"/>
      <c r="BPX191" s="21"/>
      <c r="BPY191" s="21"/>
      <c r="BPZ191" s="21"/>
      <c r="BQA191" s="21"/>
      <c r="BQB191" s="21"/>
      <c r="BQC191" s="21"/>
      <c r="BQD191" s="21"/>
      <c r="BQE191" s="21"/>
      <c r="BQF191" s="21"/>
      <c r="BQG191" s="21"/>
      <c r="BQH191" s="21"/>
      <c r="BQI191" s="21"/>
      <c r="BQJ191" s="21"/>
      <c r="BQK191" s="21"/>
      <c r="BQL191" s="21"/>
      <c r="BQM191" s="21"/>
      <c r="BQN191" s="21"/>
      <c r="BQO191" s="21"/>
      <c r="BQP191" s="21"/>
      <c r="BQQ191" s="21"/>
      <c r="BQR191" s="21"/>
      <c r="BQS191" s="21"/>
      <c r="BQT191" s="21"/>
      <c r="BQU191" s="21"/>
      <c r="BQV191" s="21"/>
      <c r="BQW191" s="21"/>
      <c r="BQX191" s="21"/>
      <c r="BQY191" s="21"/>
      <c r="BQZ191" s="21"/>
      <c r="BRA191" s="21"/>
      <c r="BRB191" s="21"/>
      <c r="BRC191" s="21"/>
      <c r="BRD191" s="21"/>
      <c r="BRE191" s="21"/>
      <c r="BRF191" s="21"/>
      <c r="BRG191" s="21"/>
      <c r="BRH191" s="21"/>
      <c r="BRI191" s="21"/>
      <c r="BRJ191" s="21"/>
      <c r="BRK191" s="21"/>
      <c r="BRL191" s="21"/>
      <c r="BRM191" s="21"/>
      <c r="BRN191" s="21"/>
      <c r="BRO191" s="21"/>
      <c r="BRP191" s="21"/>
      <c r="BRQ191" s="21"/>
      <c r="BRR191" s="21"/>
      <c r="BRS191" s="21"/>
      <c r="BRT191" s="21"/>
      <c r="BRU191" s="21"/>
      <c r="BRV191" s="21"/>
      <c r="BRW191" s="21"/>
      <c r="BRX191" s="21"/>
      <c r="BRY191" s="21"/>
      <c r="BRZ191" s="21"/>
      <c r="BSA191" s="21"/>
      <c r="BSB191" s="21"/>
      <c r="BSC191" s="21"/>
      <c r="BSD191" s="21"/>
      <c r="BSE191" s="21"/>
      <c r="BSF191" s="21"/>
      <c r="BSG191" s="21"/>
      <c r="BSH191" s="21"/>
      <c r="BSI191" s="21"/>
      <c r="BSJ191" s="21"/>
      <c r="BSK191" s="21"/>
      <c r="BSL191" s="21"/>
      <c r="BSM191" s="21"/>
      <c r="BSN191" s="21"/>
      <c r="BSO191" s="21"/>
      <c r="BSP191" s="21"/>
      <c r="BSQ191" s="21"/>
      <c r="BSR191" s="21"/>
      <c r="BSS191" s="21"/>
      <c r="BST191" s="21"/>
      <c r="BSU191" s="21"/>
      <c r="BSV191" s="21"/>
      <c r="BSW191" s="21"/>
      <c r="BSX191" s="21"/>
      <c r="BSY191" s="21"/>
      <c r="BSZ191" s="21"/>
      <c r="BTA191" s="21"/>
      <c r="BTB191" s="21"/>
      <c r="BTC191" s="21"/>
      <c r="BTD191" s="21"/>
      <c r="BTE191" s="21"/>
      <c r="BTF191" s="21"/>
      <c r="BTG191" s="21"/>
      <c r="BTH191" s="21"/>
      <c r="BTI191" s="21"/>
      <c r="BTJ191" s="21"/>
      <c r="BTK191" s="21"/>
      <c r="BTL191" s="21"/>
      <c r="BTM191" s="21"/>
      <c r="BTN191" s="21"/>
      <c r="BTO191" s="21"/>
      <c r="BTP191" s="21"/>
      <c r="BTQ191" s="21"/>
      <c r="BTR191" s="21"/>
      <c r="BTS191" s="21"/>
      <c r="BTT191" s="21"/>
      <c r="BTU191" s="21"/>
      <c r="BTV191" s="21"/>
      <c r="BTW191" s="21"/>
      <c r="BTX191" s="21"/>
      <c r="BTY191" s="21"/>
      <c r="BTZ191" s="21"/>
      <c r="BUA191" s="21"/>
      <c r="BUB191" s="21"/>
      <c r="BUC191" s="21"/>
      <c r="BUD191" s="21"/>
      <c r="BUE191" s="21"/>
      <c r="BUF191" s="21"/>
      <c r="BUG191" s="21"/>
      <c r="BUH191" s="21"/>
      <c r="BUI191" s="21"/>
      <c r="BUJ191" s="21"/>
      <c r="BUK191" s="21"/>
      <c r="BUL191" s="21"/>
      <c r="BUM191" s="21"/>
      <c r="BUN191" s="21"/>
      <c r="BUO191" s="21"/>
      <c r="BUP191" s="21"/>
      <c r="BUQ191" s="21"/>
      <c r="BUR191" s="21"/>
      <c r="BUS191" s="21"/>
      <c r="BUT191" s="21"/>
      <c r="BUU191" s="21"/>
      <c r="BUV191" s="21"/>
      <c r="BUW191" s="21"/>
      <c r="BUX191" s="21"/>
      <c r="BUY191" s="21"/>
      <c r="BUZ191" s="21"/>
      <c r="BVA191" s="21"/>
      <c r="BVB191" s="21"/>
      <c r="BVC191" s="21"/>
      <c r="BVD191" s="21"/>
      <c r="BVE191" s="21"/>
      <c r="BVF191" s="21"/>
      <c r="BVG191" s="21"/>
      <c r="BVH191" s="21"/>
      <c r="BVI191" s="21"/>
      <c r="BVJ191" s="21"/>
      <c r="BVK191" s="21"/>
      <c r="BVL191" s="21"/>
      <c r="BVM191" s="21"/>
      <c r="BVN191" s="21"/>
      <c r="BVO191" s="21"/>
      <c r="BVP191" s="21"/>
      <c r="BVQ191" s="21"/>
      <c r="BVR191" s="21"/>
      <c r="BVS191" s="21"/>
      <c r="BVT191" s="21"/>
      <c r="BVU191" s="21"/>
      <c r="BVV191" s="21"/>
      <c r="BVW191" s="21"/>
      <c r="BVX191" s="21"/>
      <c r="BVY191" s="21"/>
      <c r="BVZ191" s="21"/>
      <c r="BWA191" s="21"/>
      <c r="BWB191" s="21"/>
      <c r="BWC191" s="21"/>
      <c r="BWD191" s="21"/>
      <c r="BWE191" s="21"/>
      <c r="BWF191" s="21"/>
      <c r="BWG191" s="21"/>
      <c r="BWH191" s="21"/>
      <c r="BWI191" s="21"/>
      <c r="BWJ191" s="21"/>
      <c r="BWK191" s="21"/>
      <c r="BWL191" s="21"/>
      <c r="BWM191" s="21"/>
      <c r="BWN191" s="21"/>
      <c r="BWO191" s="21"/>
      <c r="BWP191" s="21"/>
      <c r="BWQ191" s="21"/>
      <c r="BWR191" s="21"/>
      <c r="BWS191" s="21"/>
      <c r="BWT191" s="21"/>
      <c r="BWU191" s="21"/>
      <c r="BWV191" s="21"/>
      <c r="BWW191" s="21"/>
      <c r="BWX191" s="21"/>
      <c r="BWY191" s="21"/>
      <c r="BWZ191" s="21"/>
      <c r="BXA191" s="21"/>
      <c r="BXB191" s="21"/>
      <c r="BXC191" s="21"/>
      <c r="BXD191" s="21"/>
      <c r="BXE191" s="21"/>
      <c r="BXF191" s="21"/>
      <c r="BXG191" s="21"/>
      <c r="BXH191" s="21"/>
      <c r="BXI191" s="21"/>
      <c r="BXJ191" s="21"/>
      <c r="BXK191" s="21"/>
      <c r="BXL191" s="21"/>
      <c r="BXM191" s="21"/>
      <c r="BXN191" s="21"/>
      <c r="BXO191" s="21"/>
      <c r="BXP191" s="21"/>
      <c r="BXQ191" s="21"/>
      <c r="BXR191" s="21"/>
      <c r="BXS191" s="21"/>
      <c r="BXT191" s="21"/>
      <c r="BXU191" s="21"/>
      <c r="BXV191" s="21"/>
      <c r="BXW191" s="21"/>
      <c r="BXX191" s="21"/>
      <c r="BXY191" s="21"/>
      <c r="BXZ191" s="21"/>
      <c r="BYA191" s="21"/>
      <c r="BYB191" s="21"/>
      <c r="BYC191" s="21"/>
      <c r="BYD191" s="21"/>
      <c r="BYE191" s="21"/>
      <c r="BYF191" s="21"/>
      <c r="BYG191" s="21"/>
      <c r="BYH191" s="21"/>
      <c r="BYI191" s="21"/>
      <c r="BYJ191" s="21"/>
      <c r="BYK191" s="21"/>
      <c r="BYL191" s="21"/>
      <c r="BYM191" s="21"/>
      <c r="BYN191" s="21"/>
      <c r="BYO191" s="21"/>
      <c r="BYP191" s="21"/>
      <c r="BYQ191" s="21"/>
      <c r="BYR191" s="21"/>
      <c r="BYS191" s="21"/>
      <c r="BYT191" s="21"/>
      <c r="BYU191" s="21"/>
      <c r="BYV191" s="21"/>
      <c r="BYW191" s="21"/>
      <c r="BYX191" s="21"/>
      <c r="BYY191" s="21"/>
      <c r="BYZ191" s="21"/>
      <c r="BZA191" s="21"/>
      <c r="BZB191" s="21"/>
      <c r="BZC191" s="21"/>
      <c r="BZD191" s="21"/>
      <c r="BZE191" s="21"/>
      <c r="BZF191" s="21"/>
      <c r="BZG191" s="21"/>
      <c r="BZH191" s="21"/>
      <c r="BZI191" s="21"/>
      <c r="BZJ191" s="21"/>
      <c r="BZK191" s="21"/>
      <c r="BZL191" s="21"/>
      <c r="BZM191" s="21"/>
      <c r="BZN191" s="21"/>
      <c r="BZO191" s="21"/>
      <c r="BZP191" s="21"/>
      <c r="BZQ191" s="21"/>
      <c r="BZR191" s="21"/>
      <c r="BZS191" s="21"/>
      <c r="BZT191" s="21"/>
      <c r="BZU191" s="21"/>
      <c r="BZV191" s="21"/>
      <c r="BZW191" s="21"/>
      <c r="BZX191" s="21"/>
      <c r="BZY191" s="21"/>
      <c r="BZZ191" s="21"/>
      <c r="CAA191" s="21"/>
      <c r="CAB191" s="21"/>
      <c r="CAC191" s="21"/>
      <c r="CAD191" s="21"/>
      <c r="CAE191" s="21"/>
      <c r="CAF191" s="21"/>
      <c r="CAG191" s="21"/>
      <c r="CAH191" s="21"/>
      <c r="CAI191" s="21"/>
      <c r="CAJ191" s="21"/>
      <c r="CAK191" s="21"/>
      <c r="CAL191" s="21"/>
      <c r="CAM191" s="21"/>
      <c r="CAN191" s="21"/>
      <c r="CAO191" s="21"/>
      <c r="CAP191" s="21"/>
      <c r="CAQ191" s="21"/>
      <c r="CAR191" s="21"/>
      <c r="CAS191" s="21"/>
      <c r="CAT191" s="21"/>
      <c r="CAU191" s="21"/>
      <c r="CAV191" s="21"/>
      <c r="CAW191" s="21"/>
      <c r="CAX191" s="21"/>
      <c r="CAY191" s="21"/>
      <c r="CAZ191" s="21"/>
      <c r="CBA191" s="21"/>
      <c r="CBB191" s="21"/>
      <c r="CBC191" s="21"/>
      <c r="CBD191" s="21"/>
      <c r="CBE191" s="21"/>
      <c r="CBF191" s="21"/>
      <c r="CBG191" s="21"/>
      <c r="CBH191" s="21"/>
      <c r="CBI191" s="21"/>
      <c r="CBJ191" s="21"/>
      <c r="CBK191" s="21"/>
      <c r="CBL191" s="21"/>
      <c r="CBM191" s="21"/>
      <c r="CBN191" s="21"/>
      <c r="CBO191" s="21"/>
      <c r="CBP191" s="21"/>
      <c r="CBQ191" s="21"/>
      <c r="CBR191" s="21"/>
      <c r="CBS191" s="21"/>
      <c r="CBT191" s="21"/>
      <c r="CBU191" s="21"/>
      <c r="CBV191" s="21"/>
      <c r="CBW191" s="21"/>
      <c r="CBX191" s="21"/>
      <c r="CBY191" s="21"/>
      <c r="CBZ191" s="21"/>
      <c r="CCA191" s="21"/>
      <c r="CCB191" s="21"/>
      <c r="CCC191" s="21"/>
      <c r="CCD191" s="21"/>
      <c r="CCE191" s="21"/>
      <c r="CCF191" s="21"/>
      <c r="CCG191" s="21"/>
      <c r="CCH191" s="21"/>
      <c r="CCI191" s="21"/>
      <c r="CCJ191" s="21"/>
      <c r="CCK191" s="21"/>
      <c r="CCL191" s="21"/>
      <c r="CCM191" s="21"/>
      <c r="CCN191" s="21"/>
      <c r="CCO191" s="21"/>
      <c r="CCP191" s="21"/>
      <c r="CCQ191" s="21"/>
      <c r="CCR191" s="21"/>
      <c r="CCS191" s="21"/>
      <c r="CCT191" s="21"/>
      <c r="CCU191" s="21"/>
      <c r="CCV191" s="21"/>
      <c r="CCW191" s="21"/>
      <c r="CCX191" s="21"/>
      <c r="CCY191" s="21"/>
      <c r="CCZ191" s="21"/>
      <c r="CDA191" s="21"/>
      <c r="CDB191" s="21"/>
      <c r="CDC191" s="21"/>
      <c r="CDD191" s="21"/>
      <c r="CDE191" s="21"/>
      <c r="CDF191" s="21"/>
      <c r="CDG191" s="21"/>
      <c r="CDH191" s="21"/>
      <c r="CDI191" s="21"/>
      <c r="CDJ191" s="21"/>
      <c r="CDK191" s="21"/>
      <c r="CDL191" s="21"/>
      <c r="CDM191" s="21"/>
      <c r="CDN191" s="21"/>
      <c r="CDO191" s="21"/>
      <c r="CDP191" s="21"/>
      <c r="CDQ191" s="21"/>
      <c r="CDR191" s="21"/>
      <c r="CDS191" s="21"/>
      <c r="CDT191" s="21"/>
      <c r="CDU191" s="21"/>
      <c r="CDV191" s="21"/>
      <c r="CDW191" s="21"/>
      <c r="CDX191" s="21"/>
      <c r="CDY191" s="21"/>
      <c r="CDZ191" s="21"/>
      <c r="CEA191" s="21"/>
      <c r="CEB191" s="21"/>
      <c r="CEC191" s="21"/>
      <c r="CED191" s="21"/>
      <c r="CEE191" s="21"/>
      <c r="CEF191" s="21"/>
      <c r="CEG191" s="21"/>
      <c r="CEH191" s="21"/>
      <c r="CEI191" s="21"/>
      <c r="CEJ191" s="21"/>
      <c r="CEK191" s="21"/>
      <c r="CEL191" s="21"/>
      <c r="CEM191" s="21"/>
      <c r="CEN191" s="21"/>
      <c r="CEO191" s="21"/>
      <c r="CEP191" s="21"/>
      <c r="CEQ191" s="21"/>
      <c r="CER191" s="21"/>
      <c r="CES191" s="21"/>
      <c r="CET191" s="21"/>
      <c r="CEU191" s="21"/>
      <c r="CEV191" s="21"/>
      <c r="CEW191" s="21"/>
      <c r="CEX191" s="21"/>
      <c r="CEY191" s="21"/>
      <c r="CEZ191" s="21"/>
      <c r="CFA191" s="21"/>
      <c r="CFB191" s="21"/>
      <c r="CFC191" s="21"/>
      <c r="CFD191" s="21"/>
      <c r="CFE191" s="21"/>
      <c r="CFF191" s="21"/>
      <c r="CFG191" s="21"/>
      <c r="CFH191" s="21"/>
      <c r="CFI191" s="21"/>
      <c r="CFJ191" s="21"/>
      <c r="CFK191" s="21"/>
      <c r="CFL191" s="21"/>
      <c r="CFM191" s="21"/>
      <c r="CFN191" s="21"/>
      <c r="CFO191" s="21"/>
      <c r="CFP191" s="21"/>
      <c r="CFQ191" s="21"/>
      <c r="CFR191" s="21"/>
      <c r="CFS191" s="21"/>
      <c r="CFT191" s="21"/>
      <c r="CFU191" s="21"/>
      <c r="CFV191" s="21"/>
      <c r="CFW191" s="21"/>
      <c r="CFX191" s="21"/>
      <c r="CFY191" s="21"/>
      <c r="CFZ191" s="21"/>
      <c r="CGA191" s="21"/>
      <c r="CGB191" s="21"/>
      <c r="CGC191" s="21"/>
      <c r="CGD191" s="21"/>
      <c r="CGE191" s="21"/>
      <c r="CGF191" s="21"/>
      <c r="CGG191" s="21"/>
      <c r="CGH191" s="21"/>
      <c r="CGI191" s="21"/>
      <c r="CGJ191" s="21"/>
      <c r="CGK191" s="21"/>
      <c r="CGL191" s="21"/>
      <c r="CGM191" s="21"/>
      <c r="CGN191" s="21"/>
      <c r="CGO191" s="21"/>
      <c r="CGP191" s="21"/>
      <c r="CGQ191" s="21"/>
      <c r="CGR191" s="21"/>
      <c r="CGS191" s="21"/>
      <c r="CGT191" s="21"/>
      <c r="CGU191" s="21"/>
      <c r="CGV191" s="21"/>
      <c r="CGW191" s="21"/>
      <c r="CGX191" s="21"/>
      <c r="CGY191" s="21"/>
      <c r="CGZ191" s="21"/>
      <c r="CHA191" s="21"/>
      <c r="CHB191" s="21"/>
      <c r="CHC191" s="21"/>
      <c r="CHD191" s="21"/>
      <c r="CHE191" s="21"/>
      <c r="CHF191" s="21"/>
      <c r="CHG191" s="21"/>
      <c r="CHH191" s="21"/>
      <c r="CHI191" s="21"/>
      <c r="CHJ191" s="21"/>
      <c r="CHK191" s="21"/>
      <c r="CHL191" s="21"/>
      <c r="CHM191" s="21"/>
      <c r="CHN191" s="21"/>
      <c r="CHO191" s="21"/>
      <c r="CHP191" s="21"/>
      <c r="CHQ191" s="21"/>
      <c r="CHR191" s="21"/>
      <c r="CHS191" s="21"/>
      <c r="CHT191" s="21"/>
      <c r="CHU191" s="21"/>
      <c r="CHV191" s="21"/>
      <c r="CHW191" s="21"/>
      <c r="CHX191" s="21"/>
      <c r="CHY191" s="21"/>
      <c r="CHZ191" s="21"/>
      <c r="CIA191" s="21"/>
      <c r="CIB191" s="21"/>
      <c r="CIC191" s="21"/>
      <c r="CID191" s="21"/>
      <c r="CIE191" s="21"/>
      <c r="CIF191" s="21"/>
      <c r="CIG191" s="21"/>
      <c r="CIH191" s="21"/>
      <c r="CII191" s="21"/>
      <c r="CIJ191" s="21"/>
      <c r="CIK191" s="21"/>
      <c r="CIL191" s="21"/>
      <c r="CIM191" s="21"/>
      <c r="CIN191" s="21"/>
      <c r="CIO191" s="21"/>
      <c r="CIP191" s="21"/>
      <c r="CIQ191" s="21"/>
      <c r="CIR191" s="21"/>
      <c r="CIS191" s="21"/>
      <c r="CIT191" s="21"/>
      <c r="CIU191" s="21"/>
      <c r="CIV191" s="21"/>
      <c r="CIW191" s="21"/>
      <c r="CIX191" s="21"/>
      <c r="CIY191" s="21"/>
      <c r="CIZ191" s="21"/>
      <c r="CJA191" s="21"/>
      <c r="CJB191" s="21"/>
      <c r="CJC191" s="21"/>
      <c r="CJD191" s="21"/>
      <c r="CJE191" s="21"/>
      <c r="CJF191" s="21"/>
      <c r="CJG191" s="21"/>
      <c r="CJH191" s="21"/>
      <c r="CJI191" s="21"/>
      <c r="CJJ191" s="21"/>
      <c r="CJK191" s="21"/>
      <c r="CJL191" s="21"/>
      <c r="CJM191" s="21"/>
      <c r="CJN191" s="21"/>
      <c r="CJO191" s="21"/>
      <c r="CJP191" s="21"/>
      <c r="CJQ191" s="21"/>
      <c r="CJR191" s="21"/>
      <c r="CJS191" s="21"/>
      <c r="CJT191" s="21"/>
      <c r="CJU191" s="21"/>
      <c r="CJV191" s="21"/>
      <c r="CJW191" s="21"/>
      <c r="CJX191" s="21"/>
      <c r="CJY191" s="21"/>
      <c r="CJZ191" s="21"/>
      <c r="CKA191" s="21"/>
      <c r="CKB191" s="21"/>
      <c r="CKC191" s="21"/>
      <c r="CKD191" s="21"/>
      <c r="CKE191" s="21"/>
      <c r="CKF191" s="21"/>
      <c r="CKG191" s="21"/>
      <c r="CKH191" s="21"/>
      <c r="CKI191" s="21"/>
      <c r="CKJ191" s="21"/>
      <c r="CKK191" s="21"/>
      <c r="CKL191" s="21"/>
      <c r="CKM191" s="21"/>
      <c r="CKN191" s="21"/>
      <c r="CKO191" s="21"/>
      <c r="CKP191" s="21"/>
      <c r="CKQ191" s="21"/>
      <c r="CKR191" s="21"/>
      <c r="CKS191" s="21"/>
      <c r="CKT191" s="21"/>
      <c r="CKU191" s="21"/>
      <c r="CKV191" s="21"/>
      <c r="CKW191" s="21"/>
      <c r="CKX191" s="21"/>
      <c r="CKY191" s="21"/>
      <c r="CKZ191" s="21"/>
      <c r="CLA191" s="21"/>
      <c r="CLB191" s="21"/>
      <c r="CLC191" s="21"/>
      <c r="CLD191" s="21"/>
      <c r="CLE191" s="21"/>
      <c r="CLF191" s="21"/>
      <c r="CLG191" s="21"/>
      <c r="CLH191" s="21"/>
      <c r="CLI191" s="21"/>
      <c r="CLJ191" s="21"/>
      <c r="CLK191" s="21"/>
      <c r="CLL191" s="21"/>
      <c r="CLM191" s="21"/>
      <c r="CLN191" s="21"/>
      <c r="CLO191" s="21"/>
      <c r="CLP191" s="21"/>
      <c r="CLQ191" s="21"/>
      <c r="CLR191" s="21"/>
      <c r="CLS191" s="21"/>
      <c r="CLT191" s="21"/>
      <c r="CLU191" s="21"/>
      <c r="CLV191" s="21"/>
      <c r="CLW191" s="21"/>
      <c r="CLX191" s="21"/>
      <c r="CLY191" s="21"/>
      <c r="CLZ191" s="21"/>
      <c r="CMA191" s="21"/>
      <c r="CMB191" s="21"/>
      <c r="CMC191" s="21"/>
      <c r="CMD191" s="21"/>
      <c r="CME191" s="21"/>
      <c r="CMF191" s="21"/>
      <c r="CMG191" s="21"/>
      <c r="CMH191" s="21"/>
      <c r="CMI191" s="21"/>
      <c r="CMJ191" s="21"/>
      <c r="CMK191" s="21"/>
      <c r="CML191" s="21"/>
      <c r="CMM191" s="21"/>
      <c r="CMN191" s="21"/>
      <c r="CMO191" s="21"/>
      <c r="CMP191" s="21"/>
      <c r="CMQ191" s="21"/>
      <c r="CMR191" s="21"/>
      <c r="CMS191" s="21"/>
      <c r="CMT191" s="21"/>
      <c r="CMU191" s="21"/>
      <c r="CMV191" s="21"/>
      <c r="CMW191" s="21"/>
      <c r="CMX191" s="21"/>
      <c r="CMY191" s="21"/>
      <c r="CMZ191" s="21"/>
      <c r="CNA191" s="21"/>
      <c r="CNB191" s="21"/>
      <c r="CNC191" s="21"/>
      <c r="CND191" s="21"/>
      <c r="CNE191" s="21"/>
      <c r="CNF191" s="21"/>
      <c r="CNG191" s="21"/>
      <c r="CNH191" s="21"/>
      <c r="CNI191" s="21"/>
      <c r="CNJ191" s="21"/>
      <c r="CNK191" s="21"/>
      <c r="CNL191" s="21"/>
      <c r="CNM191" s="21"/>
      <c r="CNN191" s="21"/>
      <c r="CNO191" s="21"/>
      <c r="CNP191" s="21"/>
      <c r="CNQ191" s="21"/>
      <c r="CNR191" s="21"/>
      <c r="CNS191" s="21"/>
      <c r="CNT191" s="21"/>
      <c r="CNU191" s="21"/>
      <c r="CNV191" s="21"/>
      <c r="CNW191" s="21"/>
      <c r="CNX191" s="21"/>
      <c r="CNY191" s="21"/>
      <c r="CNZ191" s="21"/>
      <c r="COA191" s="21"/>
      <c r="COB191" s="21"/>
      <c r="COC191" s="21"/>
      <c r="COD191" s="21"/>
      <c r="COE191" s="21"/>
      <c r="COF191" s="21"/>
      <c r="COG191" s="21"/>
      <c r="COH191" s="21"/>
      <c r="COI191" s="21"/>
      <c r="COJ191" s="21"/>
      <c r="COK191" s="21"/>
      <c r="COL191" s="21"/>
      <c r="COM191" s="21"/>
      <c r="CON191" s="21"/>
      <c r="COO191" s="21"/>
      <c r="COP191" s="21"/>
      <c r="COQ191" s="21"/>
      <c r="COR191" s="21"/>
      <c r="COS191" s="21"/>
      <c r="COT191" s="21"/>
      <c r="COU191" s="21"/>
      <c r="COV191" s="21"/>
      <c r="COW191" s="21"/>
      <c r="COX191" s="21"/>
      <c r="COY191" s="21"/>
      <c r="COZ191" s="21"/>
      <c r="CPA191" s="21"/>
      <c r="CPB191" s="21"/>
      <c r="CPC191" s="21"/>
      <c r="CPD191" s="21"/>
      <c r="CPE191" s="21"/>
      <c r="CPF191" s="21"/>
      <c r="CPG191" s="21"/>
      <c r="CPH191" s="21"/>
    </row>
    <row r="192" spans="1:2452" ht="55.5" hidden="1" customHeight="1" x14ac:dyDescent="0.25">
      <c r="A192" s="14" t="s">
        <v>68</v>
      </c>
      <c r="B192" s="6" t="s">
        <v>69</v>
      </c>
      <c r="C192" s="7">
        <v>0</v>
      </c>
      <c r="D192" s="7">
        <v>0</v>
      </c>
      <c r="E192" s="7">
        <v>0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  <c r="IW192" s="21"/>
      <c r="IX192" s="21"/>
      <c r="IY192" s="21"/>
      <c r="IZ192" s="21"/>
      <c r="JA192" s="21"/>
      <c r="JB192" s="21"/>
      <c r="JC192" s="21"/>
      <c r="JD192" s="21"/>
      <c r="JE192" s="21"/>
      <c r="JF192" s="21"/>
      <c r="JG192" s="21"/>
      <c r="JH192" s="21"/>
      <c r="JI192" s="21"/>
      <c r="JJ192" s="21"/>
      <c r="JK192" s="21"/>
      <c r="JL192" s="21"/>
      <c r="JM192" s="21"/>
      <c r="JN192" s="21"/>
      <c r="JO192" s="21"/>
      <c r="JP192" s="21"/>
      <c r="JQ192" s="21"/>
      <c r="JR192" s="21"/>
      <c r="JS192" s="21"/>
      <c r="JT192" s="21"/>
      <c r="JU192" s="21"/>
      <c r="JV192" s="21"/>
      <c r="JW192" s="21"/>
      <c r="JX192" s="21"/>
      <c r="JY192" s="21"/>
      <c r="JZ192" s="21"/>
      <c r="KA192" s="21"/>
      <c r="KB192" s="21"/>
      <c r="KC192" s="21"/>
      <c r="KD192" s="21"/>
      <c r="KE192" s="21"/>
      <c r="KF192" s="21"/>
      <c r="KG192" s="21"/>
      <c r="KH192" s="21"/>
      <c r="KI192" s="21"/>
      <c r="KJ192" s="21"/>
      <c r="KK192" s="21"/>
      <c r="KL192" s="21"/>
      <c r="KM192" s="21"/>
      <c r="KN192" s="21"/>
      <c r="KO192" s="21"/>
      <c r="KP192" s="21"/>
      <c r="KQ192" s="21"/>
      <c r="KR192" s="21"/>
      <c r="KS192" s="21"/>
      <c r="KT192" s="21"/>
      <c r="KU192" s="21"/>
      <c r="KV192" s="21"/>
      <c r="KW192" s="21"/>
      <c r="KX192" s="21"/>
      <c r="KY192" s="21"/>
      <c r="KZ192" s="21"/>
      <c r="LA192" s="21"/>
      <c r="LB192" s="21"/>
      <c r="LC192" s="21"/>
      <c r="LD192" s="21"/>
      <c r="LE192" s="21"/>
      <c r="LF192" s="21"/>
      <c r="LG192" s="21"/>
      <c r="LH192" s="21"/>
      <c r="LI192" s="21"/>
      <c r="LJ192" s="21"/>
      <c r="LK192" s="21"/>
      <c r="LL192" s="21"/>
      <c r="LM192" s="21"/>
      <c r="LN192" s="21"/>
      <c r="LO192" s="21"/>
      <c r="LP192" s="21"/>
      <c r="LQ192" s="21"/>
      <c r="LR192" s="21"/>
      <c r="LS192" s="21"/>
      <c r="LT192" s="21"/>
      <c r="LU192" s="21"/>
      <c r="LV192" s="21"/>
      <c r="LW192" s="21"/>
      <c r="LX192" s="21"/>
      <c r="LY192" s="21"/>
      <c r="LZ192" s="21"/>
      <c r="MA192" s="21"/>
      <c r="MB192" s="21"/>
      <c r="MC192" s="21"/>
      <c r="MD192" s="21"/>
      <c r="ME192" s="21"/>
      <c r="MF192" s="21"/>
      <c r="MG192" s="21"/>
      <c r="MH192" s="21"/>
      <c r="MI192" s="21"/>
      <c r="MJ192" s="21"/>
      <c r="MK192" s="21"/>
      <c r="ML192" s="21"/>
      <c r="MM192" s="21"/>
      <c r="MN192" s="21"/>
      <c r="MO192" s="21"/>
      <c r="MP192" s="21"/>
      <c r="MQ192" s="21"/>
      <c r="MR192" s="21"/>
      <c r="MS192" s="21"/>
      <c r="MT192" s="21"/>
      <c r="MU192" s="21"/>
      <c r="MV192" s="21"/>
      <c r="MW192" s="21"/>
      <c r="MX192" s="21"/>
      <c r="MY192" s="21"/>
      <c r="MZ192" s="21"/>
      <c r="NA192" s="21"/>
      <c r="NB192" s="21"/>
      <c r="NC192" s="21"/>
      <c r="ND192" s="21"/>
      <c r="NE192" s="21"/>
      <c r="NF192" s="21"/>
      <c r="NG192" s="21"/>
      <c r="NH192" s="21"/>
      <c r="NI192" s="21"/>
      <c r="NJ192" s="21"/>
      <c r="NK192" s="21"/>
      <c r="NL192" s="21"/>
      <c r="NM192" s="21"/>
      <c r="NN192" s="21"/>
      <c r="NO192" s="21"/>
      <c r="NP192" s="21"/>
      <c r="NQ192" s="21"/>
      <c r="NR192" s="21"/>
      <c r="NS192" s="21"/>
      <c r="NT192" s="21"/>
      <c r="NU192" s="21"/>
      <c r="NV192" s="21"/>
      <c r="NW192" s="21"/>
      <c r="NX192" s="21"/>
      <c r="NY192" s="21"/>
      <c r="NZ192" s="21"/>
      <c r="OA192" s="21"/>
      <c r="OB192" s="21"/>
      <c r="OC192" s="21"/>
      <c r="OD192" s="21"/>
      <c r="OE192" s="21"/>
      <c r="OF192" s="21"/>
      <c r="OG192" s="21"/>
      <c r="OH192" s="21"/>
      <c r="OI192" s="21"/>
      <c r="OJ192" s="21"/>
      <c r="OK192" s="21"/>
      <c r="OL192" s="21"/>
      <c r="OM192" s="21"/>
      <c r="ON192" s="21"/>
      <c r="OO192" s="21"/>
      <c r="OP192" s="21"/>
      <c r="OQ192" s="21"/>
      <c r="OR192" s="21"/>
      <c r="OS192" s="21"/>
      <c r="OT192" s="21"/>
      <c r="OU192" s="21"/>
      <c r="OV192" s="21"/>
      <c r="OW192" s="21"/>
      <c r="OX192" s="21"/>
      <c r="OY192" s="21"/>
      <c r="OZ192" s="21"/>
      <c r="PA192" s="21"/>
      <c r="PB192" s="21"/>
      <c r="PC192" s="21"/>
      <c r="PD192" s="21"/>
      <c r="PE192" s="21"/>
      <c r="PF192" s="21"/>
      <c r="PG192" s="21"/>
      <c r="PH192" s="21"/>
      <c r="PI192" s="21"/>
      <c r="PJ192" s="21"/>
      <c r="PK192" s="21"/>
      <c r="PL192" s="21"/>
      <c r="PM192" s="21"/>
      <c r="PN192" s="21"/>
      <c r="PO192" s="21"/>
      <c r="PP192" s="21"/>
      <c r="PQ192" s="21"/>
      <c r="PR192" s="21"/>
      <c r="PS192" s="21"/>
      <c r="PT192" s="21"/>
      <c r="PU192" s="21"/>
      <c r="PV192" s="21"/>
      <c r="PW192" s="21"/>
      <c r="PX192" s="21"/>
      <c r="PY192" s="21"/>
      <c r="PZ192" s="21"/>
      <c r="QA192" s="21"/>
      <c r="QB192" s="21"/>
      <c r="QC192" s="21"/>
      <c r="QD192" s="21"/>
      <c r="QE192" s="21"/>
      <c r="QF192" s="21"/>
      <c r="QG192" s="21"/>
      <c r="QH192" s="21"/>
      <c r="QI192" s="21"/>
      <c r="QJ192" s="21"/>
      <c r="QK192" s="21"/>
      <c r="QL192" s="21"/>
      <c r="QM192" s="21"/>
      <c r="QN192" s="21"/>
      <c r="QO192" s="21"/>
      <c r="QP192" s="21"/>
      <c r="QQ192" s="21"/>
      <c r="QR192" s="21"/>
      <c r="QS192" s="21"/>
      <c r="QT192" s="21"/>
      <c r="QU192" s="21"/>
      <c r="QV192" s="21"/>
      <c r="QW192" s="21"/>
      <c r="QX192" s="21"/>
      <c r="QY192" s="21"/>
      <c r="QZ192" s="21"/>
      <c r="RA192" s="21"/>
      <c r="RB192" s="21"/>
      <c r="RC192" s="21"/>
      <c r="RD192" s="21"/>
      <c r="RE192" s="21"/>
      <c r="RF192" s="21"/>
      <c r="RG192" s="21"/>
      <c r="RH192" s="21"/>
      <c r="RI192" s="21"/>
      <c r="RJ192" s="21"/>
      <c r="RK192" s="21"/>
      <c r="RL192" s="21"/>
      <c r="RM192" s="21"/>
      <c r="RN192" s="21"/>
      <c r="RO192" s="21"/>
      <c r="RP192" s="21"/>
      <c r="RQ192" s="21"/>
      <c r="RR192" s="21"/>
      <c r="RS192" s="21"/>
      <c r="RT192" s="21"/>
      <c r="RU192" s="21"/>
      <c r="RV192" s="21"/>
      <c r="RW192" s="21"/>
      <c r="RX192" s="21"/>
      <c r="RY192" s="21"/>
      <c r="RZ192" s="21"/>
      <c r="SA192" s="21"/>
      <c r="SB192" s="21"/>
      <c r="SC192" s="21"/>
      <c r="SD192" s="21"/>
      <c r="SE192" s="21"/>
      <c r="SF192" s="21"/>
      <c r="SG192" s="21"/>
      <c r="SH192" s="21"/>
      <c r="SI192" s="21"/>
      <c r="SJ192" s="21"/>
      <c r="SK192" s="21"/>
      <c r="SL192" s="21"/>
      <c r="SM192" s="21"/>
      <c r="SN192" s="21"/>
      <c r="SO192" s="21"/>
      <c r="SP192" s="21"/>
      <c r="SQ192" s="21"/>
      <c r="SR192" s="21"/>
      <c r="SS192" s="21"/>
      <c r="ST192" s="21"/>
      <c r="SU192" s="21"/>
      <c r="SV192" s="21"/>
      <c r="SW192" s="21"/>
      <c r="SX192" s="21"/>
      <c r="SY192" s="21"/>
      <c r="SZ192" s="21"/>
      <c r="TA192" s="21"/>
      <c r="TB192" s="21"/>
      <c r="TC192" s="21"/>
      <c r="TD192" s="21"/>
      <c r="TE192" s="21"/>
      <c r="TF192" s="21"/>
      <c r="TG192" s="21"/>
      <c r="TH192" s="21"/>
      <c r="TI192" s="21"/>
      <c r="TJ192" s="21"/>
      <c r="TK192" s="21"/>
      <c r="TL192" s="21"/>
      <c r="TM192" s="21"/>
      <c r="TN192" s="21"/>
      <c r="TO192" s="21"/>
      <c r="TP192" s="21"/>
      <c r="TQ192" s="21"/>
      <c r="TR192" s="21"/>
      <c r="TS192" s="21"/>
      <c r="TT192" s="21"/>
      <c r="TU192" s="21"/>
      <c r="TV192" s="21"/>
      <c r="TW192" s="21"/>
      <c r="TX192" s="21"/>
      <c r="TY192" s="21"/>
      <c r="TZ192" s="21"/>
      <c r="UA192" s="21"/>
      <c r="UB192" s="21"/>
      <c r="UC192" s="21"/>
      <c r="UD192" s="21"/>
      <c r="UE192" s="21"/>
      <c r="UF192" s="21"/>
      <c r="UG192" s="21"/>
      <c r="UH192" s="21"/>
      <c r="UI192" s="21"/>
      <c r="UJ192" s="21"/>
      <c r="UK192" s="21"/>
      <c r="UL192" s="21"/>
      <c r="UM192" s="21"/>
      <c r="UN192" s="21"/>
      <c r="UO192" s="21"/>
      <c r="UP192" s="21"/>
      <c r="UQ192" s="21"/>
      <c r="UR192" s="21"/>
      <c r="US192" s="21"/>
      <c r="UT192" s="21"/>
      <c r="UU192" s="21"/>
      <c r="UV192" s="21"/>
      <c r="UW192" s="21"/>
      <c r="UX192" s="21"/>
      <c r="UY192" s="21"/>
      <c r="UZ192" s="21"/>
      <c r="VA192" s="21"/>
      <c r="VB192" s="21"/>
      <c r="VC192" s="21"/>
      <c r="VD192" s="21"/>
      <c r="VE192" s="21"/>
      <c r="VF192" s="21"/>
      <c r="VG192" s="21"/>
      <c r="VH192" s="21"/>
      <c r="VI192" s="21"/>
      <c r="VJ192" s="21"/>
      <c r="VK192" s="21"/>
      <c r="VL192" s="21"/>
      <c r="VM192" s="21"/>
      <c r="VN192" s="21"/>
      <c r="VO192" s="21"/>
      <c r="VP192" s="21"/>
      <c r="VQ192" s="21"/>
      <c r="VR192" s="21"/>
      <c r="VS192" s="21"/>
      <c r="VT192" s="21"/>
      <c r="VU192" s="21"/>
      <c r="VV192" s="21"/>
      <c r="VW192" s="21"/>
      <c r="VX192" s="21"/>
      <c r="VY192" s="21"/>
      <c r="VZ192" s="21"/>
      <c r="WA192" s="21"/>
      <c r="WB192" s="21"/>
      <c r="WC192" s="21"/>
      <c r="WD192" s="21"/>
      <c r="WE192" s="21"/>
      <c r="WF192" s="21"/>
      <c r="WG192" s="21"/>
      <c r="WH192" s="21"/>
      <c r="WI192" s="21"/>
      <c r="WJ192" s="21"/>
      <c r="WK192" s="21"/>
      <c r="WL192" s="21"/>
      <c r="WM192" s="21"/>
      <c r="WN192" s="21"/>
      <c r="WO192" s="21"/>
      <c r="WP192" s="21"/>
      <c r="WQ192" s="21"/>
      <c r="WR192" s="21"/>
      <c r="WS192" s="21"/>
      <c r="WT192" s="21"/>
      <c r="WU192" s="21"/>
      <c r="WV192" s="21"/>
      <c r="WW192" s="21"/>
      <c r="WX192" s="21"/>
      <c r="WY192" s="21"/>
      <c r="WZ192" s="21"/>
      <c r="XA192" s="21"/>
      <c r="XB192" s="21"/>
      <c r="XC192" s="21"/>
      <c r="XD192" s="21"/>
      <c r="XE192" s="21"/>
      <c r="XF192" s="21"/>
      <c r="XG192" s="21"/>
      <c r="XH192" s="21"/>
      <c r="XI192" s="21"/>
      <c r="XJ192" s="21"/>
      <c r="XK192" s="21"/>
      <c r="XL192" s="21"/>
      <c r="XM192" s="21"/>
      <c r="XN192" s="21"/>
      <c r="XO192" s="21"/>
      <c r="XP192" s="21"/>
      <c r="XQ192" s="21"/>
      <c r="XR192" s="21"/>
      <c r="XS192" s="21"/>
      <c r="XT192" s="21"/>
      <c r="XU192" s="21"/>
      <c r="XV192" s="21"/>
      <c r="XW192" s="21"/>
      <c r="XX192" s="21"/>
      <c r="XY192" s="21"/>
      <c r="XZ192" s="21"/>
      <c r="YA192" s="21"/>
      <c r="YB192" s="21"/>
      <c r="YC192" s="21"/>
      <c r="YD192" s="21"/>
      <c r="YE192" s="21"/>
      <c r="YF192" s="21"/>
      <c r="YG192" s="21"/>
      <c r="YH192" s="21"/>
      <c r="YI192" s="21"/>
      <c r="YJ192" s="21"/>
      <c r="YK192" s="21"/>
      <c r="YL192" s="21"/>
      <c r="YM192" s="21"/>
      <c r="YN192" s="21"/>
      <c r="YO192" s="21"/>
      <c r="YP192" s="21"/>
      <c r="YQ192" s="21"/>
      <c r="YR192" s="21"/>
      <c r="YS192" s="21"/>
      <c r="YT192" s="21"/>
      <c r="YU192" s="21"/>
      <c r="YV192" s="21"/>
      <c r="YW192" s="21"/>
      <c r="YX192" s="21"/>
      <c r="YY192" s="21"/>
      <c r="YZ192" s="21"/>
      <c r="ZA192" s="21"/>
      <c r="ZB192" s="21"/>
      <c r="ZC192" s="21"/>
      <c r="ZD192" s="21"/>
      <c r="ZE192" s="21"/>
      <c r="ZF192" s="21"/>
      <c r="ZG192" s="21"/>
      <c r="ZH192" s="21"/>
      <c r="ZI192" s="21"/>
      <c r="ZJ192" s="21"/>
      <c r="ZK192" s="21"/>
      <c r="ZL192" s="21"/>
      <c r="ZM192" s="21"/>
      <c r="ZN192" s="21"/>
      <c r="ZO192" s="21"/>
      <c r="ZP192" s="21"/>
      <c r="ZQ192" s="21"/>
      <c r="ZR192" s="21"/>
      <c r="ZS192" s="21"/>
      <c r="ZT192" s="21"/>
      <c r="ZU192" s="21"/>
      <c r="ZV192" s="21"/>
      <c r="ZW192" s="21"/>
      <c r="ZX192" s="21"/>
      <c r="ZY192" s="21"/>
      <c r="ZZ192" s="21"/>
      <c r="AAA192" s="21"/>
      <c r="AAB192" s="21"/>
      <c r="AAC192" s="21"/>
      <c r="AAD192" s="21"/>
      <c r="AAE192" s="21"/>
      <c r="AAF192" s="21"/>
      <c r="AAG192" s="21"/>
      <c r="AAH192" s="21"/>
      <c r="AAI192" s="21"/>
      <c r="AAJ192" s="21"/>
      <c r="AAK192" s="21"/>
      <c r="AAL192" s="21"/>
      <c r="AAM192" s="21"/>
      <c r="AAN192" s="21"/>
      <c r="AAO192" s="21"/>
      <c r="AAP192" s="21"/>
      <c r="AAQ192" s="21"/>
      <c r="AAR192" s="21"/>
      <c r="AAS192" s="21"/>
      <c r="AAT192" s="21"/>
      <c r="AAU192" s="21"/>
      <c r="AAV192" s="21"/>
      <c r="AAW192" s="21"/>
      <c r="AAX192" s="21"/>
      <c r="AAY192" s="21"/>
      <c r="AAZ192" s="21"/>
      <c r="ABA192" s="21"/>
      <c r="ABB192" s="21"/>
      <c r="ABC192" s="21"/>
      <c r="ABD192" s="21"/>
      <c r="ABE192" s="21"/>
      <c r="ABF192" s="21"/>
      <c r="ABG192" s="21"/>
      <c r="ABH192" s="21"/>
      <c r="ABI192" s="21"/>
      <c r="ABJ192" s="21"/>
      <c r="ABK192" s="21"/>
      <c r="ABL192" s="21"/>
      <c r="ABM192" s="21"/>
      <c r="ABN192" s="21"/>
      <c r="ABO192" s="21"/>
      <c r="ABP192" s="21"/>
      <c r="ABQ192" s="21"/>
      <c r="ABR192" s="21"/>
      <c r="ABS192" s="21"/>
      <c r="ABT192" s="21"/>
      <c r="ABU192" s="21"/>
      <c r="ABV192" s="21"/>
      <c r="ABW192" s="21"/>
      <c r="ABX192" s="21"/>
      <c r="ABY192" s="21"/>
      <c r="ABZ192" s="21"/>
      <c r="ACA192" s="21"/>
      <c r="ACB192" s="21"/>
      <c r="ACC192" s="21"/>
      <c r="ACD192" s="21"/>
      <c r="ACE192" s="21"/>
      <c r="ACF192" s="21"/>
      <c r="ACG192" s="21"/>
      <c r="ACH192" s="21"/>
      <c r="ACI192" s="21"/>
      <c r="ACJ192" s="21"/>
      <c r="ACK192" s="21"/>
      <c r="ACL192" s="21"/>
      <c r="ACM192" s="21"/>
      <c r="ACN192" s="21"/>
      <c r="ACO192" s="21"/>
      <c r="ACP192" s="21"/>
      <c r="ACQ192" s="21"/>
      <c r="ACR192" s="21"/>
      <c r="ACS192" s="21"/>
      <c r="ACT192" s="21"/>
      <c r="ACU192" s="21"/>
      <c r="ACV192" s="21"/>
      <c r="ACW192" s="21"/>
      <c r="ACX192" s="21"/>
      <c r="ACY192" s="21"/>
      <c r="ACZ192" s="21"/>
      <c r="ADA192" s="21"/>
      <c r="ADB192" s="21"/>
      <c r="ADC192" s="21"/>
      <c r="ADD192" s="21"/>
      <c r="ADE192" s="21"/>
      <c r="ADF192" s="21"/>
      <c r="ADG192" s="21"/>
      <c r="ADH192" s="21"/>
      <c r="ADI192" s="21"/>
      <c r="ADJ192" s="21"/>
      <c r="ADK192" s="21"/>
      <c r="ADL192" s="21"/>
      <c r="ADM192" s="21"/>
      <c r="ADN192" s="21"/>
      <c r="ADO192" s="21"/>
      <c r="ADP192" s="21"/>
      <c r="ADQ192" s="21"/>
      <c r="ADR192" s="21"/>
      <c r="ADS192" s="21"/>
      <c r="ADT192" s="21"/>
      <c r="ADU192" s="21"/>
      <c r="ADV192" s="21"/>
      <c r="ADW192" s="21"/>
      <c r="ADX192" s="21"/>
      <c r="ADY192" s="21"/>
      <c r="ADZ192" s="21"/>
      <c r="AEA192" s="21"/>
      <c r="AEB192" s="21"/>
      <c r="AEC192" s="21"/>
      <c r="AED192" s="21"/>
      <c r="AEE192" s="21"/>
      <c r="AEF192" s="21"/>
      <c r="AEG192" s="21"/>
      <c r="AEH192" s="21"/>
      <c r="AEI192" s="21"/>
      <c r="AEJ192" s="21"/>
      <c r="AEK192" s="21"/>
      <c r="AEL192" s="21"/>
      <c r="AEM192" s="21"/>
      <c r="AEN192" s="21"/>
      <c r="AEO192" s="21"/>
      <c r="AEP192" s="21"/>
      <c r="AEQ192" s="21"/>
      <c r="AER192" s="21"/>
      <c r="AES192" s="21"/>
      <c r="AET192" s="21"/>
      <c r="AEU192" s="21"/>
      <c r="AEV192" s="21"/>
      <c r="AEW192" s="21"/>
      <c r="AEX192" s="21"/>
      <c r="AEY192" s="21"/>
      <c r="AEZ192" s="21"/>
      <c r="AFA192" s="21"/>
      <c r="AFB192" s="21"/>
      <c r="AFC192" s="21"/>
      <c r="AFD192" s="21"/>
      <c r="AFE192" s="21"/>
      <c r="AFF192" s="21"/>
      <c r="AFG192" s="21"/>
      <c r="AFH192" s="21"/>
      <c r="AFI192" s="21"/>
      <c r="AFJ192" s="21"/>
      <c r="AFK192" s="21"/>
      <c r="AFL192" s="21"/>
      <c r="AFM192" s="21"/>
      <c r="AFN192" s="21"/>
      <c r="AFO192" s="21"/>
      <c r="AFP192" s="21"/>
      <c r="AFQ192" s="21"/>
      <c r="AFR192" s="21"/>
      <c r="AFS192" s="21"/>
      <c r="AFT192" s="21"/>
      <c r="AFU192" s="21"/>
      <c r="AFV192" s="21"/>
      <c r="AFW192" s="21"/>
      <c r="AFX192" s="21"/>
      <c r="AFY192" s="21"/>
      <c r="AFZ192" s="21"/>
      <c r="AGA192" s="21"/>
      <c r="AGB192" s="21"/>
      <c r="AGC192" s="21"/>
      <c r="AGD192" s="21"/>
      <c r="AGE192" s="21"/>
      <c r="AGF192" s="21"/>
      <c r="AGG192" s="21"/>
      <c r="AGH192" s="21"/>
      <c r="AGI192" s="21"/>
      <c r="AGJ192" s="21"/>
      <c r="AGK192" s="21"/>
      <c r="AGL192" s="21"/>
      <c r="AGM192" s="21"/>
      <c r="AGN192" s="21"/>
      <c r="AGO192" s="21"/>
      <c r="AGP192" s="21"/>
      <c r="AGQ192" s="21"/>
      <c r="AGR192" s="21"/>
      <c r="AGS192" s="21"/>
      <c r="AGT192" s="21"/>
      <c r="AGU192" s="21"/>
      <c r="AGV192" s="21"/>
      <c r="AGW192" s="21"/>
      <c r="AGX192" s="21"/>
      <c r="AGY192" s="21"/>
      <c r="AGZ192" s="21"/>
      <c r="AHA192" s="21"/>
      <c r="AHB192" s="21"/>
      <c r="AHC192" s="21"/>
      <c r="AHD192" s="21"/>
      <c r="AHE192" s="21"/>
      <c r="AHF192" s="21"/>
      <c r="AHG192" s="21"/>
      <c r="AHH192" s="21"/>
      <c r="AHI192" s="21"/>
      <c r="AHJ192" s="21"/>
      <c r="AHK192" s="21"/>
      <c r="AHL192" s="21"/>
      <c r="AHM192" s="21"/>
      <c r="AHN192" s="21"/>
      <c r="AHO192" s="21"/>
      <c r="AHP192" s="21"/>
      <c r="AHQ192" s="21"/>
      <c r="AHR192" s="21"/>
      <c r="AHS192" s="21"/>
      <c r="AHT192" s="21"/>
      <c r="AHU192" s="21"/>
      <c r="AHV192" s="21"/>
      <c r="AHW192" s="21"/>
      <c r="AHX192" s="21"/>
      <c r="AHY192" s="21"/>
      <c r="AHZ192" s="21"/>
      <c r="AIA192" s="21"/>
      <c r="AIB192" s="21"/>
      <c r="AIC192" s="21"/>
      <c r="AID192" s="21"/>
      <c r="AIE192" s="21"/>
      <c r="AIF192" s="21"/>
      <c r="AIG192" s="21"/>
      <c r="AIH192" s="21"/>
      <c r="AII192" s="21"/>
      <c r="AIJ192" s="21"/>
      <c r="AIK192" s="21"/>
      <c r="AIL192" s="21"/>
      <c r="AIM192" s="21"/>
      <c r="AIN192" s="21"/>
      <c r="AIO192" s="21"/>
      <c r="AIP192" s="21"/>
      <c r="AIQ192" s="21"/>
      <c r="AIR192" s="21"/>
      <c r="AIS192" s="21"/>
      <c r="AIT192" s="21"/>
      <c r="AIU192" s="21"/>
      <c r="AIV192" s="21"/>
      <c r="AIW192" s="21"/>
      <c r="AIX192" s="21"/>
      <c r="AIY192" s="21"/>
      <c r="AIZ192" s="21"/>
      <c r="AJA192" s="21"/>
      <c r="AJB192" s="21"/>
      <c r="AJC192" s="21"/>
      <c r="AJD192" s="21"/>
      <c r="AJE192" s="21"/>
      <c r="AJF192" s="21"/>
      <c r="AJG192" s="21"/>
      <c r="AJH192" s="21"/>
      <c r="AJI192" s="21"/>
      <c r="AJJ192" s="21"/>
      <c r="AJK192" s="21"/>
      <c r="AJL192" s="21"/>
      <c r="AJM192" s="21"/>
      <c r="AJN192" s="21"/>
      <c r="AJO192" s="21"/>
      <c r="AJP192" s="21"/>
      <c r="AJQ192" s="21"/>
      <c r="AJR192" s="21"/>
      <c r="AJS192" s="21"/>
      <c r="AJT192" s="21"/>
      <c r="AJU192" s="21"/>
      <c r="AJV192" s="21"/>
      <c r="AJW192" s="21"/>
      <c r="AJX192" s="21"/>
      <c r="AJY192" s="21"/>
      <c r="AJZ192" s="21"/>
      <c r="AKA192" s="21"/>
      <c r="AKB192" s="21"/>
      <c r="AKC192" s="21"/>
      <c r="AKD192" s="21"/>
      <c r="AKE192" s="21"/>
      <c r="AKF192" s="21"/>
      <c r="AKG192" s="21"/>
      <c r="AKH192" s="21"/>
      <c r="AKI192" s="21"/>
      <c r="AKJ192" s="21"/>
      <c r="AKK192" s="21"/>
      <c r="AKL192" s="21"/>
      <c r="AKM192" s="21"/>
      <c r="AKN192" s="21"/>
      <c r="AKO192" s="21"/>
      <c r="AKP192" s="21"/>
      <c r="AKQ192" s="21"/>
      <c r="AKR192" s="21"/>
      <c r="AKS192" s="21"/>
      <c r="AKT192" s="21"/>
      <c r="AKU192" s="21"/>
      <c r="AKV192" s="21"/>
      <c r="AKW192" s="21"/>
      <c r="AKX192" s="21"/>
      <c r="AKY192" s="21"/>
      <c r="AKZ192" s="21"/>
      <c r="ALA192" s="21"/>
      <c r="ALB192" s="21"/>
      <c r="ALC192" s="21"/>
      <c r="ALD192" s="21"/>
      <c r="ALE192" s="21"/>
      <c r="ALF192" s="21"/>
      <c r="ALG192" s="21"/>
      <c r="ALH192" s="21"/>
      <c r="ALI192" s="21"/>
      <c r="ALJ192" s="21"/>
      <c r="ALK192" s="21"/>
      <c r="ALL192" s="21"/>
      <c r="ALM192" s="21"/>
      <c r="ALN192" s="21"/>
      <c r="ALO192" s="21"/>
      <c r="ALP192" s="21"/>
      <c r="ALQ192" s="21"/>
      <c r="ALR192" s="21"/>
      <c r="ALS192" s="21"/>
      <c r="ALT192" s="21"/>
      <c r="ALU192" s="21"/>
      <c r="ALV192" s="21"/>
      <c r="ALW192" s="21"/>
      <c r="ALX192" s="21"/>
      <c r="ALY192" s="21"/>
      <c r="ALZ192" s="21"/>
      <c r="AMA192" s="21"/>
      <c r="AMB192" s="21"/>
      <c r="AMC192" s="21"/>
      <c r="AMD192" s="21"/>
      <c r="AME192" s="21"/>
      <c r="AMF192" s="21"/>
      <c r="AMG192" s="21"/>
      <c r="AMH192" s="21"/>
      <c r="AMI192" s="21"/>
      <c r="AMJ192" s="21"/>
      <c r="AMK192" s="21"/>
      <c r="AML192" s="21"/>
      <c r="AMM192" s="21"/>
      <c r="AMN192" s="21"/>
      <c r="AMO192" s="21"/>
      <c r="AMP192" s="21"/>
      <c r="AMQ192" s="21"/>
      <c r="AMR192" s="21"/>
      <c r="AMS192" s="21"/>
      <c r="AMT192" s="21"/>
      <c r="AMU192" s="21"/>
      <c r="AMV192" s="21"/>
      <c r="AMW192" s="21"/>
      <c r="AMX192" s="21"/>
      <c r="AMY192" s="21"/>
      <c r="AMZ192" s="21"/>
      <c r="ANA192" s="21"/>
      <c r="ANB192" s="21"/>
      <c r="ANC192" s="21"/>
      <c r="AND192" s="21"/>
      <c r="ANE192" s="21"/>
      <c r="ANF192" s="21"/>
      <c r="ANG192" s="21"/>
      <c r="ANH192" s="21"/>
      <c r="ANI192" s="21"/>
      <c r="ANJ192" s="21"/>
      <c r="ANK192" s="21"/>
      <c r="ANL192" s="21"/>
      <c r="ANM192" s="21"/>
      <c r="ANN192" s="21"/>
      <c r="ANO192" s="21"/>
      <c r="ANP192" s="21"/>
      <c r="ANQ192" s="21"/>
      <c r="ANR192" s="21"/>
      <c r="ANS192" s="21"/>
      <c r="ANT192" s="21"/>
      <c r="ANU192" s="21"/>
      <c r="ANV192" s="21"/>
      <c r="ANW192" s="21"/>
      <c r="ANX192" s="21"/>
      <c r="ANY192" s="21"/>
      <c r="ANZ192" s="21"/>
      <c r="AOA192" s="21"/>
      <c r="AOB192" s="21"/>
      <c r="AOC192" s="21"/>
      <c r="AOD192" s="21"/>
      <c r="AOE192" s="21"/>
      <c r="AOF192" s="21"/>
      <c r="AOG192" s="21"/>
      <c r="AOH192" s="21"/>
      <c r="AOI192" s="21"/>
      <c r="AOJ192" s="21"/>
      <c r="AOK192" s="21"/>
      <c r="AOL192" s="21"/>
      <c r="AOM192" s="21"/>
      <c r="AON192" s="21"/>
      <c r="AOO192" s="21"/>
      <c r="AOP192" s="21"/>
      <c r="AOQ192" s="21"/>
      <c r="AOR192" s="21"/>
      <c r="AOS192" s="21"/>
      <c r="AOT192" s="21"/>
      <c r="AOU192" s="21"/>
      <c r="AOV192" s="21"/>
      <c r="AOW192" s="21"/>
      <c r="AOX192" s="21"/>
      <c r="AOY192" s="21"/>
      <c r="AOZ192" s="21"/>
      <c r="APA192" s="21"/>
      <c r="APB192" s="21"/>
      <c r="APC192" s="21"/>
      <c r="APD192" s="21"/>
      <c r="APE192" s="21"/>
      <c r="APF192" s="21"/>
      <c r="APG192" s="21"/>
      <c r="APH192" s="21"/>
      <c r="API192" s="21"/>
      <c r="APJ192" s="21"/>
      <c r="APK192" s="21"/>
      <c r="APL192" s="21"/>
      <c r="APM192" s="21"/>
      <c r="APN192" s="21"/>
      <c r="APO192" s="21"/>
      <c r="APP192" s="21"/>
      <c r="APQ192" s="21"/>
      <c r="APR192" s="21"/>
      <c r="APS192" s="21"/>
      <c r="APT192" s="21"/>
      <c r="APU192" s="21"/>
      <c r="APV192" s="21"/>
      <c r="APW192" s="21"/>
      <c r="APX192" s="21"/>
      <c r="APY192" s="21"/>
      <c r="APZ192" s="21"/>
      <c r="AQA192" s="21"/>
      <c r="AQB192" s="21"/>
      <c r="AQC192" s="21"/>
      <c r="AQD192" s="21"/>
      <c r="AQE192" s="21"/>
      <c r="AQF192" s="21"/>
      <c r="AQG192" s="21"/>
      <c r="AQH192" s="21"/>
      <c r="AQI192" s="21"/>
      <c r="AQJ192" s="21"/>
      <c r="AQK192" s="21"/>
      <c r="AQL192" s="21"/>
      <c r="AQM192" s="21"/>
      <c r="AQN192" s="21"/>
      <c r="AQO192" s="21"/>
      <c r="AQP192" s="21"/>
      <c r="AQQ192" s="21"/>
      <c r="AQR192" s="21"/>
      <c r="AQS192" s="21"/>
      <c r="AQT192" s="21"/>
      <c r="AQU192" s="21"/>
      <c r="AQV192" s="21"/>
      <c r="AQW192" s="21"/>
      <c r="AQX192" s="21"/>
      <c r="AQY192" s="21"/>
      <c r="AQZ192" s="21"/>
      <c r="ARA192" s="21"/>
      <c r="ARB192" s="21"/>
      <c r="ARC192" s="21"/>
      <c r="ARD192" s="21"/>
      <c r="ARE192" s="21"/>
      <c r="ARF192" s="21"/>
      <c r="ARG192" s="21"/>
      <c r="ARH192" s="21"/>
      <c r="ARI192" s="21"/>
      <c r="ARJ192" s="21"/>
      <c r="ARK192" s="21"/>
      <c r="ARL192" s="21"/>
      <c r="ARM192" s="21"/>
      <c r="ARN192" s="21"/>
      <c r="ARO192" s="21"/>
      <c r="ARP192" s="21"/>
      <c r="ARQ192" s="21"/>
      <c r="ARR192" s="21"/>
      <c r="ARS192" s="21"/>
      <c r="ART192" s="21"/>
      <c r="ARU192" s="21"/>
      <c r="ARV192" s="21"/>
      <c r="ARW192" s="21"/>
      <c r="ARX192" s="21"/>
      <c r="ARY192" s="21"/>
      <c r="ARZ192" s="21"/>
      <c r="ASA192" s="21"/>
      <c r="ASB192" s="21"/>
      <c r="ASC192" s="21"/>
      <c r="ASD192" s="21"/>
      <c r="ASE192" s="21"/>
      <c r="ASF192" s="21"/>
      <c r="ASG192" s="21"/>
      <c r="ASH192" s="21"/>
      <c r="ASI192" s="21"/>
      <c r="ASJ192" s="21"/>
      <c r="ASK192" s="21"/>
      <c r="ASL192" s="21"/>
      <c r="ASM192" s="21"/>
      <c r="ASN192" s="21"/>
      <c r="ASO192" s="21"/>
      <c r="ASP192" s="21"/>
      <c r="ASQ192" s="21"/>
      <c r="ASR192" s="21"/>
      <c r="ASS192" s="21"/>
      <c r="AST192" s="21"/>
      <c r="ASU192" s="21"/>
      <c r="ASV192" s="21"/>
      <c r="ASW192" s="21"/>
      <c r="ASX192" s="21"/>
      <c r="ASY192" s="21"/>
      <c r="ASZ192" s="21"/>
      <c r="ATA192" s="21"/>
      <c r="ATB192" s="21"/>
      <c r="ATC192" s="21"/>
      <c r="ATD192" s="21"/>
      <c r="ATE192" s="21"/>
      <c r="ATF192" s="21"/>
      <c r="ATG192" s="21"/>
      <c r="ATH192" s="21"/>
      <c r="ATI192" s="21"/>
      <c r="ATJ192" s="21"/>
      <c r="ATK192" s="21"/>
      <c r="ATL192" s="21"/>
      <c r="ATM192" s="21"/>
      <c r="ATN192" s="21"/>
      <c r="ATO192" s="21"/>
      <c r="ATP192" s="21"/>
      <c r="ATQ192" s="21"/>
      <c r="ATR192" s="21"/>
      <c r="ATS192" s="21"/>
      <c r="ATT192" s="21"/>
      <c r="ATU192" s="21"/>
      <c r="ATV192" s="21"/>
      <c r="ATW192" s="21"/>
      <c r="ATX192" s="21"/>
      <c r="ATY192" s="21"/>
      <c r="ATZ192" s="21"/>
      <c r="AUA192" s="21"/>
      <c r="AUB192" s="21"/>
      <c r="AUC192" s="21"/>
      <c r="AUD192" s="21"/>
      <c r="AUE192" s="21"/>
      <c r="AUF192" s="21"/>
      <c r="AUG192" s="21"/>
      <c r="AUH192" s="21"/>
      <c r="AUI192" s="21"/>
      <c r="AUJ192" s="21"/>
      <c r="AUK192" s="21"/>
      <c r="AUL192" s="21"/>
      <c r="AUM192" s="21"/>
      <c r="AUN192" s="21"/>
      <c r="AUO192" s="21"/>
      <c r="AUP192" s="21"/>
      <c r="AUQ192" s="21"/>
      <c r="AUR192" s="21"/>
      <c r="AUS192" s="21"/>
      <c r="AUT192" s="21"/>
      <c r="AUU192" s="21"/>
      <c r="AUV192" s="21"/>
      <c r="AUW192" s="21"/>
      <c r="AUX192" s="21"/>
      <c r="AUY192" s="21"/>
      <c r="AUZ192" s="21"/>
      <c r="AVA192" s="21"/>
      <c r="AVB192" s="21"/>
      <c r="AVC192" s="21"/>
      <c r="AVD192" s="21"/>
      <c r="AVE192" s="21"/>
      <c r="AVF192" s="21"/>
      <c r="AVG192" s="21"/>
      <c r="AVH192" s="21"/>
      <c r="AVI192" s="21"/>
      <c r="AVJ192" s="21"/>
      <c r="AVK192" s="21"/>
      <c r="AVL192" s="21"/>
      <c r="AVM192" s="21"/>
      <c r="AVN192" s="21"/>
      <c r="AVO192" s="21"/>
      <c r="AVP192" s="21"/>
      <c r="AVQ192" s="21"/>
      <c r="AVR192" s="21"/>
      <c r="AVS192" s="21"/>
      <c r="AVT192" s="21"/>
      <c r="AVU192" s="21"/>
      <c r="AVV192" s="21"/>
      <c r="AVW192" s="21"/>
      <c r="AVX192" s="21"/>
      <c r="AVY192" s="21"/>
      <c r="AVZ192" s="21"/>
      <c r="AWA192" s="21"/>
      <c r="AWB192" s="21"/>
      <c r="AWC192" s="21"/>
      <c r="AWD192" s="21"/>
      <c r="AWE192" s="21"/>
      <c r="AWF192" s="21"/>
      <c r="AWG192" s="21"/>
      <c r="AWH192" s="21"/>
      <c r="AWI192" s="21"/>
      <c r="AWJ192" s="21"/>
      <c r="AWK192" s="21"/>
      <c r="AWL192" s="21"/>
      <c r="AWM192" s="21"/>
      <c r="AWN192" s="21"/>
      <c r="AWO192" s="21"/>
      <c r="AWP192" s="21"/>
      <c r="AWQ192" s="21"/>
      <c r="AWR192" s="21"/>
      <c r="AWS192" s="21"/>
      <c r="AWT192" s="21"/>
      <c r="AWU192" s="21"/>
      <c r="AWV192" s="21"/>
      <c r="AWW192" s="21"/>
      <c r="AWX192" s="21"/>
      <c r="AWY192" s="21"/>
      <c r="AWZ192" s="21"/>
      <c r="AXA192" s="21"/>
      <c r="AXB192" s="21"/>
      <c r="AXC192" s="21"/>
      <c r="AXD192" s="21"/>
      <c r="AXE192" s="21"/>
      <c r="AXF192" s="21"/>
      <c r="AXG192" s="21"/>
      <c r="AXH192" s="21"/>
      <c r="AXI192" s="21"/>
      <c r="AXJ192" s="21"/>
      <c r="AXK192" s="21"/>
      <c r="AXL192" s="21"/>
      <c r="AXM192" s="21"/>
      <c r="AXN192" s="21"/>
      <c r="AXO192" s="21"/>
      <c r="AXP192" s="21"/>
      <c r="AXQ192" s="21"/>
      <c r="AXR192" s="21"/>
      <c r="AXS192" s="21"/>
      <c r="AXT192" s="21"/>
      <c r="AXU192" s="21"/>
      <c r="AXV192" s="21"/>
      <c r="AXW192" s="21"/>
      <c r="AXX192" s="21"/>
      <c r="AXY192" s="21"/>
      <c r="AXZ192" s="21"/>
      <c r="AYA192" s="21"/>
      <c r="AYB192" s="21"/>
      <c r="AYC192" s="21"/>
      <c r="AYD192" s="21"/>
      <c r="AYE192" s="21"/>
      <c r="AYF192" s="21"/>
      <c r="AYG192" s="21"/>
      <c r="AYH192" s="21"/>
      <c r="AYI192" s="21"/>
      <c r="AYJ192" s="21"/>
      <c r="AYK192" s="21"/>
      <c r="AYL192" s="21"/>
      <c r="AYM192" s="21"/>
      <c r="AYN192" s="21"/>
      <c r="AYO192" s="21"/>
      <c r="AYP192" s="21"/>
      <c r="AYQ192" s="21"/>
      <c r="AYR192" s="21"/>
      <c r="AYS192" s="21"/>
      <c r="AYT192" s="21"/>
      <c r="AYU192" s="21"/>
      <c r="AYV192" s="21"/>
      <c r="AYW192" s="21"/>
      <c r="AYX192" s="21"/>
      <c r="AYY192" s="21"/>
      <c r="AYZ192" s="21"/>
      <c r="AZA192" s="21"/>
      <c r="AZB192" s="21"/>
      <c r="AZC192" s="21"/>
      <c r="AZD192" s="21"/>
      <c r="AZE192" s="21"/>
      <c r="AZF192" s="21"/>
      <c r="AZG192" s="21"/>
      <c r="AZH192" s="21"/>
      <c r="AZI192" s="21"/>
      <c r="AZJ192" s="21"/>
      <c r="AZK192" s="21"/>
      <c r="AZL192" s="21"/>
      <c r="AZM192" s="21"/>
      <c r="AZN192" s="21"/>
      <c r="AZO192" s="21"/>
      <c r="AZP192" s="21"/>
      <c r="AZQ192" s="21"/>
      <c r="AZR192" s="21"/>
      <c r="AZS192" s="21"/>
      <c r="AZT192" s="21"/>
      <c r="AZU192" s="21"/>
      <c r="AZV192" s="21"/>
      <c r="AZW192" s="21"/>
      <c r="AZX192" s="21"/>
      <c r="AZY192" s="21"/>
      <c r="AZZ192" s="21"/>
      <c r="BAA192" s="21"/>
      <c r="BAB192" s="21"/>
      <c r="BAC192" s="21"/>
      <c r="BAD192" s="21"/>
      <c r="BAE192" s="21"/>
      <c r="BAF192" s="21"/>
      <c r="BAG192" s="21"/>
      <c r="BAH192" s="21"/>
      <c r="BAI192" s="21"/>
      <c r="BAJ192" s="21"/>
      <c r="BAK192" s="21"/>
      <c r="BAL192" s="21"/>
      <c r="BAM192" s="21"/>
      <c r="BAN192" s="21"/>
      <c r="BAO192" s="21"/>
      <c r="BAP192" s="21"/>
      <c r="BAQ192" s="21"/>
      <c r="BAR192" s="21"/>
      <c r="BAS192" s="21"/>
      <c r="BAT192" s="21"/>
      <c r="BAU192" s="21"/>
      <c r="BAV192" s="21"/>
      <c r="BAW192" s="21"/>
      <c r="BAX192" s="21"/>
      <c r="BAY192" s="21"/>
      <c r="BAZ192" s="21"/>
      <c r="BBA192" s="21"/>
      <c r="BBB192" s="21"/>
      <c r="BBC192" s="21"/>
      <c r="BBD192" s="21"/>
      <c r="BBE192" s="21"/>
      <c r="BBF192" s="21"/>
      <c r="BBG192" s="21"/>
      <c r="BBH192" s="21"/>
      <c r="BBI192" s="21"/>
      <c r="BBJ192" s="21"/>
      <c r="BBK192" s="21"/>
      <c r="BBL192" s="21"/>
      <c r="BBM192" s="21"/>
      <c r="BBN192" s="21"/>
      <c r="BBO192" s="21"/>
      <c r="BBP192" s="21"/>
      <c r="BBQ192" s="21"/>
      <c r="BBR192" s="21"/>
      <c r="BBS192" s="21"/>
      <c r="BBT192" s="21"/>
      <c r="BBU192" s="21"/>
      <c r="BBV192" s="21"/>
      <c r="BBW192" s="21"/>
      <c r="BBX192" s="21"/>
      <c r="BBY192" s="21"/>
      <c r="BBZ192" s="21"/>
      <c r="BCA192" s="21"/>
      <c r="BCB192" s="21"/>
      <c r="BCC192" s="21"/>
      <c r="BCD192" s="21"/>
      <c r="BCE192" s="21"/>
      <c r="BCF192" s="21"/>
      <c r="BCG192" s="21"/>
      <c r="BCH192" s="21"/>
      <c r="BCI192" s="21"/>
      <c r="BCJ192" s="21"/>
      <c r="BCK192" s="21"/>
      <c r="BCL192" s="21"/>
      <c r="BCM192" s="21"/>
      <c r="BCN192" s="21"/>
      <c r="BCO192" s="21"/>
      <c r="BCP192" s="21"/>
      <c r="BCQ192" s="21"/>
      <c r="BCR192" s="21"/>
      <c r="BCS192" s="21"/>
      <c r="BCT192" s="21"/>
      <c r="BCU192" s="21"/>
      <c r="BCV192" s="21"/>
      <c r="BCW192" s="21"/>
      <c r="BCX192" s="21"/>
      <c r="BCY192" s="21"/>
      <c r="BCZ192" s="21"/>
      <c r="BDA192" s="21"/>
      <c r="BDB192" s="21"/>
      <c r="BDC192" s="21"/>
      <c r="BDD192" s="21"/>
      <c r="BDE192" s="21"/>
      <c r="BDF192" s="21"/>
      <c r="BDG192" s="21"/>
      <c r="BDH192" s="21"/>
      <c r="BDI192" s="21"/>
      <c r="BDJ192" s="21"/>
      <c r="BDK192" s="21"/>
      <c r="BDL192" s="21"/>
      <c r="BDM192" s="21"/>
      <c r="BDN192" s="21"/>
      <c r="BDO192" s="21"/>
      <c r="BDP192" s="21"/>
      <c r="BDQ192" s="21"/>
      <c r="BDR192" s="21"/>
      <c r="BDS192" s="21"/>
      <c r="BDT192" s="21"/>
      <c r="BDU192" s="21"/>
      <c r="BDV192" s="21"/>
      <c r="BDW192" s="21"/>
      <c r="BDX192" s="21"/>
      <c r="BDY192" s="21"/>
      <c r="BDZ192" s="21"/>
      <c r="BEA192" s="21"/>
      <c r="BEB192" s="21"/>
      <c r="BEC192" s="21"/>
      <c r="BED192" s="21"/>
      <c r="BEE192" s="21"/>
      <c r="BEF192" s="21"/>
      <c r="BEG192" s="21"/>
      <c r="BEH192" s="21"/>
      <c r="BEI192" s="21"/>
      <c r="BEJ192" s="21"/>
      <c r="BEK192" s="21"/>
      <c r="BEL192" s="21"/>
      <c r="BEM192" s="21"/>
      <c r="BEN192" s="21"/>
      <c r="BEO192" s="21"/>
      <c r="BEP192" s="21"/>
      <c r="BEQ192" s="21"/>
      <c r="BER192" s="21"/>
      <c r="BES192" s="21"/>
      <c r="BET192" s="21"/>
      <c r="BEU192" s="21"/>
      <c r="BEV192" s="21"/>
      <c r="BEW192" s="21"/>
      <c r="BEX192" s="21"/>
      <c r="BEY192" s="21"/>
      <c r="BEZ192" s="21"/>
      <c r="BFA192" s="21"/>
      <c r="BFB192" s="21"/>
      <c r="BFC192" s="21"/>
      <c r="BFD192" s="21"/>
      <c r="BFE192" s="21"/>
      <c r="BFF192" s="21"/>
      <c r="BFG192" s="21"/>
      <c r="BFH192" s="21"/>
      <c r="BFI192" s="21"/>
      <c r="BFJ192" s="21"/>
      <c r="BFK192" s="21"/>
      <c r="BFL192" s="21"/>
      <c r="BFM192" s="21"/>
      <c r="BFN192" s="21"/>
      <c r="BFO192" s="21"/>
      <c r="BFP192" s="21"/>
      <c r="BFQ192" s="21"/>
      <c r="BFR192" s="21"/>
      <c r="BFS192" s="21"/>
      <c r="BFT192" s="21"/>
      <c r="BFU192" s="21"/>
      <c r="BFV192" s="21"/>
      <c r="BFW192" s="21"/>
      <c r="BFX192" s="21"/>
      <c r="BFY192" s="21"/>
      <c r="BFZ192" s="21"/>
      <c r="BGA192" s="21"/>
      <c r="BGB192" s="21"/>
      <c r="BGC192" s="21"/>
      <c r="BGD192" s="21"/>
      <c r="BGE192" s="21"/>
      <c r="BGF192" s="21"/>
      <c r="BGG192" s="21"/>
      <c r="BGH192" s="21"/>
      <c r="BGI192" s="21"/>
      <c r="BGJ192" s="21"/>
      <c r="BGK192" s="21"/>
      <c r="BGL192" s="21"/>
      <c r="BGM192" s="21"/>
      <c r="BGN192" s="21"/>
      <c r="BGO192" s="21"/>
      <c r="BGP192" s="21"/>
      <c r="BGQ192" s="21"/>
      <c r="BGR192" s="21"/>
      <c r="BGS192" s="21"/>
      <c r="BGT192" s="21"/>
      <c r="BGU192" s="21"/>
      <c r="BGV192" s="21"/>
      <c r="BGW192" s="21"/>
      <c r="BGX192" s="21"/>
      <c r="BGY192" s="21"/>
      <c r="BGZ192" s="21"/>
      <c r="BHA192" s="21"/>
      <c r="BHB192" s="21"/>
      <c r="BHC192" s="21"/>
      <c r="BHD192" s="21"/>
      <c r="BHE192" s="21"/>
      <c r="BHF192" s="21"/>
      <c r="BHG192" s="21"/>
      <c r="BHH192" s="21"/>
      <c r="BHI192" s="21"/>
      <c r="BHJ192" s="21"/>
      <c r="BHK192" s="21"/>
      <c r="BHL192" s="21"/>
      <c r="BHM192" s="21"/>
      <c r="BHN192" s="21"/>
      <c r="BHO192" s="21"/>
      <c r="BHP192" s="21"/>
      <c r="BHQ192" s="21"/>
      <c r="BHR192" s="21"/>
      <c r="BHS192" s="21"/>
      <c r="BHT192" s="21"/>
      <c r="BHU192" s="21"/>
      <c r="BHV192" s="21"/>
      <c r="BHW192" s="21"/>
      <c r="BHX192" s="21"/>
      <c r="BHY192" s="21"/>
      <c r="BHZ192" s="21"/>
      <c r="BIA192" s="21"/>
      <c r="BIB192" s="21"/>
      <c r="BIC192" s="21"/>
      <c r="BID192" s="21"/>
      <c r="BIE192" s="21"/>
      <c r="BIF192" s="21"/>
      <c r="BIG192" s="21"/>
      <c r="BIH192" s="21"/>
      <c r="BII192" s="21"/>
      <c r="BIJ192" s="21"/>
      <c r="BIK192" s="21"/>
      <c r="BIL192" s="21"/>
      <c r="BIM192" s="21"/>
      <c r="BIN192" s="21"/>
      <c r="BIO192" s="21"/>
      <c r="BIP192" s="21"/>
      <c r="BIQ192" s="21"/>
      <c r="BIR192" s="21"/>
      <c r="BIS192" s="21"/>
      <c r="BIT192" s="21"/>
      <c r="BIU192" s="21"/>
      <c r="BIV192" s="21"/>
      <c r="BIW192" s="21"/>
      <c r="BIX192" s="21"/>
      <c r="BIY192" s="21"/>
      <c r="BIZ192" s="21"/>
      <c r="BJA192" s="21"/>
      <c r="BJB192" s="21"/>
      <c r="BJC192" s="21"/>
      <c r="BJD192" s="21"/>
      <c r="BJE192" s="21"/>
      <c r="BJF192" s="21"/>
      <c r="BJG192" s="21"/>
      <c r="BJH192" s="21"/>
      <c r="BJI192" s="21"/>
      <c r="BJJ192" s="21"/>
      <c r="BJK192" s="21"/>
      <c r="BJL192" s="21"/>
      <c r="BJM192" s="21"/>
      <c r="BJN192" s="21"/>
      <c r="BJO192" s="21"/>
      <c r="BJP192" s="21"/>
      <c r="BJQ192" s="21"/>
      <c r="BJR192" s="21"/>
      <c r="BJS192" s="21"/>
      <c r="BJT192" s="21"/>
      <c r="BJU192" s="21"/>
      <c r="BJV192" s="21"/>
      <c r="BJW192" s="21"/>
      <c r="BJX192" s="21"/>
      <c r="BJY192" s="21"/>
      <c r="BJZ192" s="21"/>
      <c r="BKA192" s="21"/>
      <c r="BKB192" s="21"/>
      <c r="BKC192" s="21"/>
      <c r="BKD192" s="21"/>
      <c r="BKE192" s="21"/>
      <c r="BKF192" s="21"/>
      <c r="BKG192" s="21"/>
      <c r="BKH192" s="21"/>
      <c r="BKI192" s="21"/>
      <c r="BKJ192" s="21"/>
      <c r="BKK192" s="21"/>
      <c r="BKL192" s="21"/>
      <c r="BKM192" s="21"/>
      <c r="BKN192" s="21"/>
      <c r="BKO192" s="21"/>
      <c r="BKP192" s="21"/>
      <c r="BKQ192" s="21"/>
      <c r="BKR192" s="21"/>
      <c r="BKS192" s="21"/>
      <c r="BKT192" s="21"/>
      <c r="BKU192" s="21"/>
      <c r="BKV192" s="21"/>
      <c r="BKW192" s="21"/>
      <c r="BKX192" s="21"/>
      <c r="BKY192" s="21"/>
      <c r="BKZ192" s="21"/>
      <c r="BLA192" s="21"/>
      <c r="BLB192" s="21"/>
      <c r="BLC192" s="21"/>
      <c r="BLD192" s="21"/>
      <c r="BLE192" s="21"/>
      <c r="BLF192" s="21"/>
      <c r="BLG192" s="21"/>
      <c r="BLH192" s="21"/>
      <c r="BLI192" s="21"/>
      <c r="BLJ192" s="21"/>
      <c r="BLK192" s="21"/>
      <c r="BLL192" s="21"/>
      <c r="BLM192" s="21"/>
      <c r="BLN192" s="21"/>
      <c r="BLO192" s="21"/>
      <c r="BLP192" s="21"/>
      <c r="BLQ192" s="21"/>
      <c r="BLR192" s="21"/>
      <c r="BLS192" s="21"/>
      <c r="BLT192" s="21"/>
      <c r="BLU192" s="21"/>
      <c r="BLV192" s="21"/>
      <c r="BLW192" s="21"/>
      <c r="BLX192" s="21"/>
      <c r="BLY192" s="21"/>
      <c r="BLZ192" s="21"/>
      <c r="BMA192" s="21"/>
      <c r="BMB192" s="21"/>
      <c r="BMC192" s="21"/>
      <c r="BMD192" s="21"/>
      <c r="BME192" s="21"/>
      <c r="BMF192" s="21"/>
      <c r="BMG192" s="21"/>
      <c r="BMH192" s="21"/>
      <c r="BMI192" s="21"/>
      <c r="BMJ192" s="21"/>
      <c r="BMK192" s="21"/>
      <c r="BML192" s="21"/>
      <c r="BMM192" s="21"/>
      <c r="BMN192" s="21"/>
      <c r="BMO192" s="21"/>
      <c r="BMP192" s="21"/>
      <c r="BMQ192" s="21"/>
      <c r="BMR192" s="21"/>
      <c r="BMS192" s="21"/>
      <c r="BMT192" s="21"/>
      <c r="BMU192" s="21"/>
      <c r="BMV192" s="21"/>
      <c r="BMW192" s="21"/>
      <c r="BMX192" s="21"/>
      <c r="BMY192" s="21"/>
      <c r="BMZ192" s="21"/>
      <c r="BNA192" s="21"/>
      <c r="BNB192" s="21"/>
      <c r="BNC192" s="21"/>
      <c r="BND192" s="21"/>
      <c r="BNE192" s="21"/>
      <c r="BNF192" s="21"/>
      <c r="BNG192" s="21"/>
      <c r="BNH192" s="21"/>
      <c r="BNI192" s="21"/>
      <c r="BNJ192" s="21"/>
      <c r="BNK192" s="21"/>
      <c r="BNL192" s="21"/>
      <c r="BNM192" s="21"/>
      <c r="BNN192" s="21"/>
      <c r="BNO192" s="21"/>
      <c r="BNP192" s="21"/>
      <c r="BNQ192" s="21"/>
      <c r="BNR192" s="21"/>
      <c r="BNS192" s="21"/>
      <c r="BNT192" s="21"/>
      <c r="BNU192" s="21"/>
      <c r="BNV192" s="21"/>
      <c r="BNW192" s="21"/>
      <c r="BNX192" s="21"/>
      <c r="BNY192" s="21"/>
      <c r="BNZ192" s="21"/>
      <c r="BOA192" s="21"/>
      <c r="BOB192" s="21"/>
      <c r="BOC192" s="21"/>
      <c r="BOD192" s="21"/>
      <c r="BOE192" s="21"/>
      <c r="BOF192" s="21"/>
      <c r="BOG192" s="21"/>
      <c r="BOH192" s="21"/>
      <c r="BOI192" s="21"/>
      <c r="BOJ192" s="21"/>
      <c r="BOK192" s="21"/>
      <c r="BOL192" s="21"/>
      <c r="BOM192" s="21"/>
      <c r="BON192" s="21"/>
      <c r="BOO192" s="21"/>
      <c r="BOP192" s="21"/>
      <c r="BOQ192" s="21"/>
      <c r="BOR192" s="21"/>
      <c r="BOS192" s="21"/>
      <c r="BOT192" s="21"/>
      <c r="BOU192" s="21"/>
      <c r="BOV192" s="21"/>
      <c r="BOW192" s="21"/>
      <c r="BOX192" s="21"/>
      <c r="BOY192" s="21"/>
      <c r="BOZ192" s="21"/>
      <c r="BPA192" s="21"/>
      <c r="BPB192" s="21"/>
      <c r="BPC192" s="21"/>
      <c r="BPD192" s="21"/>
      <c r="BPE192" s="21"/>
      <c r="BPF192" s="21"/>
      <c r="BPG192" s="21"/>
      <c r="BPH192" s="21"/>
      <c r="BPI192" s="21"/>
      <c r="BPJ192" s="21"/>
      <c r="BPK192" s="21"/>
      <c r="BPL192" s="21"/>
      <c r="BPM192" s="21"/>
      <c r="BPN192" s="21"/>
      <c r="BPO192" s="21"/>
      <c r="BPP192" s="21"/>
      <c r="BPQ192" s="21"/>
      <c r="BPR192" s="21"/>
      <c r="BPS192" s="21"/>
      <c r="BPT192" s="21"/>
      <c r="BPU192" s="21"/>
      <c r="BPV192" s="21"/>
      <c r="BPW192" s="21"/>
      <c r="BPX192" s="21"/>
      <c r="BPY192" s="21"/>
      <c r="BPZ192" s="21"/>
      <c r="BQA192" s="21"/>
      <c r="BQB192" s="21"/>
      <c r="BQC192" s="21"/>
      <c r="BQD192" s="21"/>
      <c r="BQE192" s="21"/>
      <c r="BQF192" s="21"/>
      <c r="BQG192" s="21"/>
      <c r="BQH192" s="21"/>
      <c r="BQI192" s="21"/>
      <c r="BQJ192" s="21"/>
      <c r="BQK192" s="21"/>
      <c r="BQL192" s="21"/>
      <c r="BQM192" s="21"/>
      <c r="BQN192" s="21"/>
      <c r="BQO192" s="21"/>
      <c r="BQP192" s="21"/>
      <c r="BQQ192" s="21"/>
      <c r="BQR192" s="21"/>
      <c r="BQS192" s="21"/>
      <c r="BQT192" s="21"/>
      <c r="BQU192" s="21"/>
      <c r="BQV192" s="21"/>
      <c r="BQW192" s="21"/>
      <c r="BQX192" s="21"/>
      <c r="BQY192" s="21"/>
      <c r="BQZ192" s="21"/>
      <c r="BRA192" s="21"/>
      <c r="BRB192" s="21"/>
      <c r="BRC192" s="21"/>
      <c r="BRD192" s="21"/>
      <c r="BRE192" s="21"/>
      <c r="BRF192" s="21"/>
      <c r="BRG192" s="21"/>
      <c r="BRH192" s="21"/>
      <c r="BRI192" s="21"/>
      <c r="BRJ192" s="21"/>
      <c r="BRK192" s="21"/>
      <c r="BRL192" s="21"/>
      <c r="BRM192" s="21"/>
      <c r="BRN192" s="21"/>
      <c r="BRO192" s="21"/>
      <c r="BRP192" s="21"/>
      <c r="BRQ192" s="21"/>
      <c r="BRR192" s="21"/>
      <c r="BRS192" s="21"/>
      <c r="BRT192" s="21"/>
      <c r="BRU192" s="21"/>
      <c r="BRV192" s="21"/>
      <c r="BRW192" s="21"/>
      <c r="BRX192" s="21"/>
      <c r="BRY192" s="21"/>
      <c r="BRZ192" s="21"/>
      <c r="BSA192" s="21"/>
      <c r="BSB192" s="21"/>
      <c r="BSC192" s="21"/>
      <c r="BSD192" s="21"/>
      <c r="BSE192" s="21"/>
      <c r="BSF192" s="21"/>
      <c r="BSG192" s="21"/>
      <c r="BSH192" s="21"/>
      <c r="BSI192" s="21"/>
      <c r="BSJ192" s="21"/>
      <c r="BSK192" s="21"/>
      <c r="BSL192" s="21"/>
      <c r="BSM192" s="21"/>
      <c r="BSN192" s="21"/>
      <c r="BSO192" s="21"/>
      <c r="BSP192" s="21"/>
      <c r="BSQ192" s="21"/>
      <c r="BSR192" s="21"/>
      <c r="BSS192" s="21"/>
      <c r="BST192" s="21"/>
      <c r="BSU192" s="21"/>
      <c r="BSV192" s="21"/>
      <c r="BSW192" s="21"/>
      <c r="BSX192" s="21"/>
      <c r="BSY192" s="21"/>
      <c r="BSZ192" s="21"/>
      <c r="BTA192" s="21"/>
      <c r="BTB192" s="21"/>
      <c r="BTC192" s="21"/>
      <c r="BTD192" s="21"/>
      <c r="BTE192" s="21"/>
      <c r="BTF192" s="21"/>
      <c r="BTG192" s="21"/>
      <c r="BTH192" s="21"/>
      <c r="BTI192" s="21"/>
      <c r="BTJ192" s="21"/>
      <c r="BTK192" s="21"/>
      <c r="BTL192" s="21"/>
      <c r="BTM192" s="21"/>
      <c r="BTN192" s="21"/>
      <c r="BTO192" s="21"/>
      <c r="BTP192" s="21"/>
      <c r="BTQ192" s="21"/>
      <c r="BTR192" s="21"/>
      <c r="BTS192" s="21"/>
      <c r="BTT192" s="21"/>
      <c r="BTU192" s="21"/>
      <c r="BTV192" s="21"/>
      <c r="BTW192" s="21"/>
      <c r="BTX192" s="21"/>
      <c r="BTY192" s="21"/>
      <c r="BTZ192" s="21"/>
      <c r="BUA192" s="21"/>
      <c r="BUB192" s="21"/>
      <c r="BUC192" s="21"/>
      <c r="BUD192" s="21"/>
      <c r="BUE192" s="21"/>
      <c r="BUF192" s="21"/>
      <c r="BUG192" s="21"/>
      <c r="BUH192" s="21"/>
      <c r="BUI192" s="21"/>
      <c r="BUJ192" s="21"/>
      <c r="BUK192" s="21"/>
      <c r="BUL192" s="21"/>
      <c r="BUM192" s="21"/>
      <c r="BUN192" s="21"/>
      <c r="BUO192" s="21"/>
      <c r="BUP192" s="21"/>
      <c r="BUQ192" s="21"/>
      <c r="BUR192" s="21"/>
      <c r="BUS192" s="21"/>
      <c r="BUT192" s="21"/>
      <c r="BUU192" s="21"/>
      <c r="BUV192" s="21"/>
      <c r="BUW192" s="21"/>
      <c r="BUX192" s="21"/>
      <c r="BUY192" s="21"/>
      <c r="BUZ192" s="21"/>
      <c r="BVA192" s="21"/>
      <c r="BVB192" s="21"/>
      <c r="BVC192" s="21"/>
      <c r="BVD192" s="21"/>
      <c r="BVE192" s="21"/>
      <c r="BVF192" s="21"/>
      <c r="BVG192" s="21"/>
      <c r="BVH192" s="21"/>
      <c r="BVI192" s="21"/>
      <c r="BVJ192" s="21"/>
      <c r="BVK192" s="21"/>
      <c r="BVL192" s="21"/>
      <c r="BVM192" s="21"/>
      <c r="BVN192" s="21"/>
      <c r="BVO192" s="21"/>
      <c r="BVP192" s="21"/>
      <c r="BVQ192" s="21"/>
      <c r="BVR192" s="21"/>
      <c r="BVS192" s="21"/>
      <c r="BVT192" s="21"/>
      <c r="BVU192" s="21"/>
      <c r="BVV192" s="21"/>
      <c r="BVW192" s="21"/>
      <c r="BVX192" s="21"/>
      <c r="BVY192" s="21"/>
      <c r="BVZ192" s="21"/>
      <c r="BWA192" s="21"/>
      <c r="BWB192" s="21"/>
      <c r="BWC192" s="21"/>
      <c r="BWD192" s="21"/>
      <c r="BWE192" s="21"/>
      <c r="BWF192" s="21"/>
      <c r="BWG192" s="21"/>
      <c r="BWH192" s="21"/>
      <c r="BWI192" s="21"/>
      <c r="BWJ192" s="21"/>
      <c r="BWK192" s="21"/>
      <c r="BWL192" s="21"/>
      <c r="BWM192" s="21"/>
      <c r="BWN192" s="21"/>
      <c r="BWO192" s="21"/>
      <c r="BWP192" s="21"/>
      <c r="BWQ192" s="21"/>
      <c r="BWR192" s="21"/>
      <c r="BWS192" s="21"/>
      <c r="BWT192" s="21"/>
      <c r="BWU192" s="21"/>
      <c r="BWV192" s="21"/>
      <c r="BWW192" s="21"/>
      <c r="BWX192" s="21"/>
      <c r="BWY192" s="21"/>
      <c r="BWZ192" s="21"/>
      <c r="BXA192" s="21"/>
      <c r="BXB192" s="21"/>
      <c r="BXC192" s="21"/>
      <c r="BXD192" s="21"/>
      <c r="BXE192" s="21"/>
      <c r="BXF192" s="21"/>
      <c r="BXG192" s="21"/>
      <c r="BXH192" s="21"/>
      <c r="BXI192" s="21"/>
      <c r="BXJ192" s="21"/>
      <c r="BXK192" s="21"/>
      <c r="BXL192" s="21"/>
      <c r="BXM192" s="21"/>
      <c r="BXN192" s="21"/>
      <c r="BXO192" s="21"/>
      <c r="BXP192" s="21"/>
      <c r="BXQ192" s="21"/>
      <c r="BXR192" s="21"/>
      <c r="BXS192" s="21"/>
      <c r="BXT192" s="21"/>
      <c r="BXU192" s="21"/>
      <c r="BXV192" s="21"/>
      <c r="BXW192" s="21"/>
      <c r="BXX192" s="21"/>
      <c r="BXY192" s="21"/>
      <c r="BXZ192" s="21"/>
      <c r="BYA192" s="21"/>
      <c r="BYB192" s="21"/>
      <c r="BYC192" s="21"/>
      <c r="BYD192" s="21"/>
      <c r="BYE192" s="21"/>
      <c r="BYF192" s="21"/>
      <c r="BYG192" s="21"/>
      <c r="BYH192" s="21"/>
      <c r="BYI192" s="21"/>
      <c r="BYJ192" s="21"/>
      <c r="BYK192" s="21"/>
      <c r="BYL192" s="21"/>
      <c r="BYM192" s="21"/>
      <c r="BYN192" s="21"/>
      <c r="BYO192" s="21"/>
      <c r="BYP192" s="21"/>
      <c r="BYQ192" s="21"/>
      <c r="BYR192" s="21"/>
      <c r="BYS192" s="21"/>
      <c r="BYT192" s="21"/>
      <c r="BYU192" s="21"/>
      <c r="BYV192" s="21"/>
      <c r="BYW192" s="21"/>
      <c r="BYX192" s="21"/>
      <c r="BYY192" s="21"/>
      <c r="BYZ192" s="21"/>
      <c r="BZA192" s="21"/>
      <c r="BZB192" s="21"/>
      <c r="BZC192" s="21"/>
      <c r="BZD192" s="21"/>
      <c r="BZE192" s="21"/>
      <c r="BZF192" s="21"/>
      <c r="BZG192" s="21"/>
      <c r="BZH192" s="21"/>
      <c r="BZI192" s="21"/>
      <c r="BZJ192" s="21"/>
      <c r="BZK192" s="21"/>
      <c r="BZL192" s="21"/>
      <c r="BZM192" s="21"/>
      <c r="BZN192" s="21"/>
      <c r="BZO192" s="21"/>
      <c r="BZP192" s="21"/>
      <c r="BZQ192" s="21"/>
      <c r="BZR192" s="21"/>
      <c r="BZS192" s="21"/>
      <c r="BZT192" s="21"/>
      <c r="BZU192" s="21"/>
      <c r="BZV192" s="21"/>
      <c r="BZW192" s="21"/>
      <c r="BZX192" s="21"/>
      <c r="BZY192" s="21"/>
      <c r="BZZ192" s="21"/>
      <c r="CAA192" s="21"/>
      <c r="CAB192" s="21"/>
      <c r="CAC192" s="21"/>
      <c r="CAD192" s="21"/>
      <c r="CAE192" s="21"/>
      <c r="CAF192" s="21"/>
      <c r="CAG192" s="21"/>
      <c r="CAH192" s="21"/>
      <c r="CAI192" s="21"/>
      <c r="CAJ192" s="21"/>
      <c r="CAK192" s="21"/>
      <c r="CAL192" s="21"/>
      <c r="CAM192" s="21"/>
      <c r="CAN192" s="21"/>
      <c r="CAO192" s="21"/>
      <c r="CAP192" s="21"/>
      <c r="CAQ192" s="21"/>
      <c r="CAR192" s="21"/>
      <c r="CAS192" s="21"/>
      <c r="CAT192" s="21"/>
      <c r="CAU192" s="21"/>
      <c r="CAV192" s="21"/>
      <c r="CAW192" s="21"/>
      <c r="CAX192" s="21"/>
      <c r="CAY192" s="21"/>
      <c r="CAZ192" s="21"/>
      <c r="CBA192" s="21"/>
      <c r="CBB192" s="21"/>
      <c r="CBC192" s="21"/>
      <c r="CBD192" s="21"/>
      <c r="CBE192" s="21"/>
      <c r="CBF192" s="21"/>
      <c r="CBG192" s="21"/>
      <c r="CBH192" s="21"/>
      <c r="CBI192" s="21"/>
      <c r="CBJ192" s="21"/>
      <c r="CBK192" s="21"/>
      <c r="CBL192" s="21"/>
      <c r="CBM192" s="21"/>
      <c r="CBN192" s="21"/>
      <c r="CBO192" s="21"/>
      <c r="CBP192" s="21"/>
      <c r="CBQ192" s="21"/>
      <c r="CBR192" s="21"/>
      <c r="CBS192" s="21"/>
      <c r="CBT192" s="21"/>
      <c r="CBU192" s="21"/>
      <c r="CBV192" s="21"/>
      <c r="CBW192" s="21"/>
      <c r="CBX192" s="21"/>
      <c r="CBY192" s="21"/>
      <c r="CBZ192" s="21"/>
      <c r="CCA192" s="21"/>
      <c r="CCB192" s="21"/>
      <c r="CCC192" s="21"/>
      <c r="CCD192" s="21"/>
      <c r="CCE192" s="21"/>
      <c r="CCF192" s="21"/>
      <c r="CCG192" s="21"/>
      <c r="CCH192" s="21"/>
      <c r="CCI192" s="21"/>
      <c r="CCJ192" s="21"/>
      <c r="CCK192" s="21"/>
      <c r="CCL192" s="21"/>
      <c r="CCM192" s="21"/>
      <c r="CCN192" s="21"/>
      <c r="CCO192" s="21"/>
      <c r="CCP192" s="21"/>
      <c r="CCQ192" s="21"/>
      <c r="CCR192" s="21"/>
      <c r="CCS192" s="21"/>
      <c r="CCT192" s="21"/>
      <c r="CCU192" s="21"/>
      <c r="CCV192" s="21"/>
      <c r="CCW192" s="21"/>
      <c r="CCX192" s="21"/>
      <c r="CCY192" s="21"/>
      <c r="CCZ192" s="21"/>
      <c r="CDA192" s="21"/>
      <c r="CDB192" s="21"/>
      <c r="CDC192" s="21"/>
      <c r="CDD192" s="21"/>
      <c r="CDE192" s="21"/>
      <c r="CDF192" s="21"/>
      <c r="CDG192" s="21"/>
      <c r="CDH192" s="21"/>
      <c r="CDI192" s="21"/>
      <c r="CDJ192" s="21"/>
      <c r="CDK192" s="21"/>
      <c r="CDL192" s="21"/>
      <c r="CDM192" s="21"/>
      <c r="CDN192" s="21"/>
      <c r="CDO192" s="21"/>
      <c r="CDP192" s="21"/>
      <c r="CDQ192" s="21"/>
      <c r="CDR192" s="21"/>
      <c r="CDS192" s="21"/>
      <c r="CDT192" s="21"/>
      <c r="CDU192" s="21"/>
      <c r="CDV192" s="21"/>
      <c r="CDW192" s="21"/>
      <c r="CDX192" s="21"/>
      <c r="CDY192" s="21"/>
      <c r="CDZ192" s="21"/>
      <c r="CEA192" s="21"/>
      <c r="CEB192" s="21"/>
      <c r="CEC192" s="21"/>
      <c r="CED192" s="21"/>
      <c r="CEE192" s="21"/>
      <c r="CEF192" s="21"/>
      <c r="CEG192" s="21"/>
      <c r="CEH192" s="21"/>
      <c r="CEI192" s="21"/>
      <c r="CEJ192" s="21"/>
      <c r="CEK192" s="21"/>
      <c r="CEL192" s="21"/>
      <c r="CEM192" s="21"/>
      <c r="CEN192" s="21"/>
      <c r="CEO192" s="21"/>
      <c r="CEP192" s="21"/>
      <c r="CEQ192" s="21"/>
      <c r="CER192" s="21"/>
      <c r="CES192" s="21"/>
      <c r="CET192" s="21"/>
      <c r="CEU192" s="21"/>
      <c r="CEV192" s="21"/>
      <c r="CEW192" s="21"/>
      <c r="CEX192" s="21"/>
      <c r="CEY192" s="21"/>
      <c r="CEZ192" s="21"/>
      <c r="CFA192" s="21"/>
      <c r="CFB192" s="21"/>
      <c r="CFC192" s="21"/>
      <c r="CFD192" s="21"/>
      <c r="CFE192" s="21"/>
      <c r="CFF192" s="21"/>
      <c r="CFG192" s="21"/>
      <c r="CFH192" s="21"/>
      <c r="CFI192" s="21"/>
      <c r="CFJ192" s="21"/>
      <c r="CFK192" s="21"/>
      <c r="CFL192" s="21"/>
      <c r="CFM192" s="21"/>
      <c r="CFN192" s="21"/>
      <c r="CFO192" s="21"/>
      <c r="CFP192" s="21"/>
      <c r="CFQ192" s="21"/>
      <c r="CFR192" s="21"/>
      <c r="CFS192" s="21"/>
      <c r="CFT192" s="21"/>
      <c r="CFU192" s="21"/>
      <c r="CFV192" s="21"/>
      <c r="CFW192" s="21"/>
      <c r="CFX192" s="21"/>
      <c r="CFY192" s="21"/>
      <c r="CFZ192" s="21"/>
      <c r="CGA192" s="21"/>
      <c r="CGB192" s="21"/>
      <c r="CGC192" s="21"/>
      <c r="CGD192" s="21"/>
      <c r="CGE192" s="21"/>
      <c r="CGF192" s="21"/>
      <c r="CGG192" s="21"/>
      <c r="CGH192" s="21"/>
      <c r="CGI192" s="21"/>
      <c r="CGJ192" s="21"/>
      <c r="CGK192" s="21"/>
      <c r="CGL192" s="21"/>
      <c r="CGM192" s="21"/>
      <c r="CGN192" s="21"/>
      <c r="CGO192" s="21"/>
      <c r="CGP192" s="21"/>
      <c r="CGQ192" s="21"/>
      <c r="CGR192" s="21"/>
      <c r="CGS192" s="21"/>
      <c r="CGT192" s="21"/>
      <c r="CGU192" s="21"/>
      <c r="CGV192" s="21"/>
      <c r="CGW192" s="21"/>
      <c r="CGX192" s="21"/>
      <c r="CGY192" s="21"/>
      <c r="CGZ192" s="21"/>
      <c r="CHA192" s="21"/>
      <c r="CHB192" s="21"/>
      <c r="CHC192" s="21"/>
      <c r="CHD192" s="21"/>
      <c r="CHE192" s="21"/>
      <c r="CHF192" s="21"/>
      <c r="CHG192" s="21"/>
      <c r="CHH192" s="21"/>
      <c r="CHI192" s="21"/>
      <c r="CHJ192" s="21"/>
      <c r="CHK192" s="21"/>
      <c r="CHL192" s="21"/>
      <c r="CHM192" s="21"/>
      <c r="CHN192" s="21"/>
      <c r="CHO192" s="21"/>
      <c r="CHP192" s="21"/>
      <c r="CHQ192" s="21"/>
      <c r="CHR192" s="21"/>
      <c r="CHS192" s="21"/>
      <c r="CHT192" s="21"/>
      <c r="CHU192" s="21"/>
      <c r="CHV192" s="21"/>
      <c r="CHW192" s="21"/>
      <c r="CHX192" s="21"/>
      <c r="CHY192" s="21"/>
      <c r="CHZ192" s="21"/>
      <c r="CIA192" s="21"/>
      <c r="CIB192" s="21"/>
      <c r="CIC192" s="21"/>
      <c r="CID192" s="21"/>
      <c r="CIE192" s="21"/>
      <c r="CIF192" s="21"/>
      <c r="CIG192" s="21"/>
      <c r="CIH192" s="21"/>
      <c r="CII192" s="21"/>
      <c r="CIJ192" s="21"/>
      <c r="CIK192" s="21"/>
      <c r="CIL192" s="21"/>
      <c r="CIM192" s="21"/>
      <c r="CIN192" s="21"/>
      <c r="CIO192" s="21"/>
      <c r="CIP192" s="21"/>
      <c r="CIQ192" s="21"/>
      <c r="CIR192" s="21"/>
      <c r="CIS192" s="21"/>
      <c r="CIT192" s="21"/>
      <c r="CIU192" s="21"/>
      <c r="CIV192" s="21"/>
      <c r="CIW192" s="21"/>
      <c r="CIX192" s="21"/>
      <c r="CIY192" s="21"/>
      <c r="CIZ192" s="21"/>
      <c r="CJA192" s="21"/>
      <c r="CJB192" s="21"/>
      <c r="CJC192" s="21"/>
      <c r="CJD192" s="21"/>
      <c r="CJE192" s="21"/>
      <c r="CJF192" s="21"/>
      <c r="CJG192" s="21"/>
      <c r="CJH192" s="21"/>
      <c r="CJI192" s="21"/>
      <c r="CJJ192" s="21"/>
      <c r="CJK192" s="21"/>
      <c r="CJL192" s="21"/>
      <c r="CJM192" s="21"/>
      <c r="CJN192" s="21"/>
      <c r="CJO192" s="21"/>
      <c r="CJP192" s="21"/>
      <c r="CJQ192" s="21"/>
      <c r="CJR192" s="21"/>
      <c r="CJS192" s="21"/>
      <c r="CJT192" s="21"/>
      <c r="CJU192" s="21"/>
      <c r="CJV192" s="21"/>
      <c r="CJW192" s="21"/>
      <c r="CJX192" s="21"/>
      <c r="CJY192" s="21"/>
      <c r="CJZ192" s="21"/>
      <c r="CKA192" s="21"/>
      <c r="CKB192" s="21"/>
      <c r="CKC192" s="21"/>
      <c r="CKD192" s="21"/>
      <c r="CKE192" s="21"/>
      <c r="CKF192" s="21"/>
      <c r="CKG192" s="21"/>
      <c r="CKH192" s="21"/>
      <c r="CKI192" s="21"/>
      <c r="CKJ192" s="21"/>
      <c r="CKK192" s="21"/>
      <c r="CKL192" s="21"/>
      <c r="CKM192" s="21"/>
      <c r="CKN192" s="21"/>
      <c r="CKO192" s="21"/>
      <c r="CKP192" s="21"/>
      <c r="CKQ192" s="21"/>
      <c r="CKR192" s="21"/>
      <c r="CKS192" s="21"/>
      <c r="CKT192" s="21"/>
      <c r="CKU192" s="21"/>
      <c r="CKV192" s="21"/>
      <c r="CKW192" s="21"/>
      <c r="CKX192" s="21"/>
      <c r="CKY192" s="21"/>
      <c r="CKZ192" s="21"/>
      <c r="CLA192" s="21"/>
      <c r="CLB192" s="21"/>
      <c r="CLC192" s="21"/>
      <c r="CLD192" s="21"/>
      <c r="CLE192" s="21"/>
      <c r="CLF192" s="21"/>
      <c r="CLG192" s="21"/>
      <c r="CLH192" s="21"/>
      <c r="CLI192" s="21"/>
      <c r="CLJ192" s="21"/>
      <c r="CLK192" s="21"/>
      <c r="CLL192" s="21"/>
      <c r="CLM192" s="21"/>
      <c r="CLN192" s="21"/>
      <c r="CLO192" s="21"/>
      <c r="CLP192" s="21"/>
      <c r="CLQ192" s="21"/>
      <c r="CLR192" s="21"/>
      <c r="CLS192" s="21"/>
      <c r="CLT192" s="21"/>
      <c r="CLU192" s="21"/>
      <c r="CLV192" s="21"/>
      <c r="CLW192" s="21"/>
      <c r="CLX192" s="21"/>
      <c r="CLY192" s="21"/>
      <c r="CLZ192" s="21"/>
      <c r="CMA192" s="21"/>
      <c r="CMB192" s="21"/>
      <c r="CMC192" s="21"/>
      <c r="CMD192" s="21"/>
      <c r="CME192" s="21"/>
      <c r="CMF192" s="21"/>
      <c r="CMG192" s="21"/>
      <c r="CMH192" s="21"/>
      <c r="CMI192" s="21"/>
      <c r="CMJ192" s="21"/>
      <c r="CMK192" s="21"/>
      <c r="CML192" s="21"/>
      <c r="CMM192" s="21"/>
      <c r="CMN192" s="21"/>
      <c r="CMO192" s="21"/>
      <c r="CMP192" s="21"/>
      <c r="CMQ192" s="21"/>
      <c r="CMR192" s="21"/>
      <c r="CMS192" s="21"/>
      <c r="CMT192" s="21"/>
      <c r="CMU192" s="21"/>
      <c r="CMV192" s="21"/>
      <c r="CMW192" s="21"/>
      <c r="CMX192" s="21"/>
      <c r="CMY192" s="21"/>
      <c r="CMZ192" s="21"/>
      <c r="CNA192" s="21"/>
      <c r="CNB192" s="21"/>
      <c r="CNC192" s="21"/>
      <c r="CND192" s="21"/>
      <c r="CNE192" s="21"/>
      <c r="CNF192" s="21"/>
      <c r="CNG192" s="21"/>
      <c r="CNH192" s="21"/>
      <c r="CNI192" s="21"/>
      <c r="CNJ192" s="21"/>
      <c r="CNK192" s="21"/>
      <c r="CNL192" s="21"/>
      <c r="CNM192" s="21"/>
      <c r="CNN192" s="21"/>
      <c r="CNO192" s="21"/>
      <c r="CNP192" s="21"/>
      <c r="CNQ192" s="21"/>
      <c r="CNR192" s="21"/>
      <c r="CNS192" s="21"/>
      <c r="CNT192" s="21"/>
      <c r="CNU192" s="21"/>
      <c r="CNV192" s="21"/>
      <c r="CNW192" s="21"/>
      <c r="CNX192" s="21"/>
      <c r="CNY192" s="21"/>
      <c r="CNZ192" s="21"/>
      <c r="COA192" s="21"/>
      <c r="COB192" s="21"/>
      <c r="COC192" s="21"/>
      <c r="COD192" s="21"/>
      <c r="COE192" s="21"/>
      <c r="COF192" s="21"/>
      <c r="COG192" s="21"/>
      <c r="COH192" s="21"/>
      <c r="COI192" s="21"/>
      <c r="COJ192" s="21"/>
      <c r="COK192" s="21"/>
      <c r="COL192" s="21"/>
      <c r="COM192" s="21"/>
      <c r="CON192" s="21"/>
      <c r="COO192" s="21"/>
      <c r="COP192" s="21"/>
      <c r="COQ192" s="21"/>
      <c r="COR192" s="21"/>
      <c r="COS192" s="21"/>
      <c r="COT192" s="21"/>
      <c r="COU192" s="21"/>
      <c r="COV192" s="21"/>
      <c r="COW192" s="21"/>
      <c r="COX192" s="21"/>
      <c r="COY192" s="21"/>
      <c r="COZ192" s="21"/>
      <c r="CPA192" s="21"/>
      <c r="CPB192" s="21"/>
      <c r="CPC192" s="21"/>
      <c r="CPD192" s="21"/>
      <c r="CPE192" s="21"/>
      <c r="CPF192" s="21"/>
      <c r="CPG192" s="21"/>
      <c r="CPH192" s="21"/>
    </row>
    <row r="193" spans="1:2452" ht="54.75" hidden="1" customHeight="1" x14ac:dyDescent="0.25">
      <c r="A193" s="14" t="s">
        <v>106</v>
      </c>
      <c r="B193" s="6" t="s">
        <v>208</v>
      </c>
      <c r="C193" s="7">
        <v>0</v>
      </c>
      <c r="D193" s="7">
        <v>0</v>
      </c>
      <c r="E193" s="7">
        <v>0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  <c r="IW193" s="21"/>
      <c r="IX193" s="21"/>
      <c r="IY193" s="21"/>
      <c r="IZ193" s="21"/>
      <c r="JA193" s="21"/>
      <c r="JB193" s="21"/>
      <c r="JC193" s="21"/>
      <c r="JD193" s="21"/>
      <c r="JE193" s="21"/>
      <c r="JF193" s="21"/>
      <c r="JG193" s="21"/>
      <c r="JH193" s="21"/>
      <c r="JI193" s="21"/>
      <c r="JJ193" s="21"/>
      <c r="JK193" s="21"/>
      <c r="JL193" s="21"/>
      <c r="JM193" s="21"/>
      <c r="JN193" s="21"/>
      <c r="JO193" s="21"/>
      <c r="JP193" s="21"/>
      <c r="JQ193" s="21"/>
      <c r="JR193" s="21"/>
      <c r="JS193" s="21"/>
      <c r="JT193" s="21"/>
      <c r="JU193" s="21"/>
      <c r="JV193" s="21"/>
      <c r="JW193" s="21"/>
      <c r="JX193" s="21"/>
      <c r="JY193" s="21"/>
      <c r="JZ193" s="21"/>
      <c r="KA193" s="21"/>
      <c r="KB193" s="21"/>
      <c r="KC193" s="21"/>
      <c r="KD193" s="21"/>
      <c r="KE193" s="21"/>
      <c r="KF193" s="21"/>
      <c r="KG193" s="21"/>
      <c r="KH193" s="21"/>
      <c r="KI193" s="21"/>
      <c r="KJ193" s="21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21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21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21"/>
      <c r="MF193" s="21"/>
      <c r="MG193" s="21"/>
      <c r="MH193" s="21"/>
      <c r="MI193" s="21"/>
      <c r="MJ193" s="21"/>
      <c r="MK193" s="21"/>
      <c r="ML193" s="21"/>
      <c r="MM193" s="21"/>
      <c r="MN193" s="21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21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21"/>
      <c r="NT193" s="21"/>
      <c r="NU193" s="21"/>
      <c r="NV193" s="21"/>
      <c r="NW193" s="21"/>
      <c r="NX193" s="21"/>
      <c r="NY193" s="21"/>
      <c r="NZ193" s="21"/>
      <c r="OA193" s="21"/>
      <c r="OB193" s="21"/>
      <c r="OC193" s="21"/>
      <c r="OD193" s="21"/>
      <c r="OE193" s="21"/>
      <c r="OF193" s="21"/>
      <c r="OG193" s="21"/>
      <c r="OH193" s="21"/>
      <c r="OI193" s="21"/>
      <c r="OJ193" s="21"/>
      <c r="OK193" s="21"/>
      <c r="OL193" s="21"/>
      <c r="OM193" s="21"/>
      <c r="ON193" s="21"/>
      <c r="OO193" s="21"/>
      <c r="OP193" s="21"/>
      <c r="OQ193" s="21"/>
      <c r="OR193" s="21"/>
      <c r="OS193" s="21"/>
      <c r="OT193" s="21"/>
      <c r="OU193" s="21"/>
      <c r="OV193" s="21"/>
      <c r="OW193" s="21"/>
      <c r="OX193" s="21"/>
      <c r="OY193" s="21"/>
      <c r="OZ193" s="21"/>
      <c r="PA193" s="21"/>
      <c r="PB193" s="21"/>
      <c r="PC193" s="21"/>
      <c r="PD193" s="21"/>
      <c r="PE193" s="21"/>
      <c r="PF193" s="21"/>
      <c r="PG193" s="21"/>
      <c r="PH193" s="21"/>
      <c r="PI193" s="21"/>
      <c r="PJ193" s="21"/>
      <c r="PK193" s="21"/>
      <c r="PL193" s="21"/>
      <c r="PM193" s="21"/>
      <c r="PN193" s="21"/>
      <c r="PO193" s="21"/>
      <c r="PP193" s="21"/>
      <c r="PQ193" s="21"/>
      <c r="PR193" s="21"/>
      <c r="PS193" s="21"/>
      <c r="PT193" s="21"/>
      <c r="PU193" s="21"/>
      <c r="PV193" s="21"/>
      <c r="PW193" s="21"/>
      <c r="PX193" s="21"/>
      <c r="PY193" s="21"/>
      <c r="PZ193" s="21"/>
      <c r="QA193" s="21"/>
      <c r="QB193" s="21"/>
      <c r="QC193" s="21"/>
      <c r="QD193" s="21"/>
      <c r="QE193" s="21"/>
      <c r="QF193" s="21"/>
      <c r="QG193" s="21"/>
      <c r="QH193" s="21"/>
      <c r="QI193" s="21"/>
      <c r="QJ193" s="21"/>
      <c r="QK193" s="21"/>
      <c r="QL193" s="21"/>
      <c r="QM193" s="21"/>
      <c r="QN193" s="21"/>
      <c r="QO193" s="21"/>
      <c r="QP193" s="21"/>
      <c r="QQ193" s="21"/>
      <c r="QR193" s="21"/>
      <c r="QS193" s="21"/>
      <c r="QT193" s="21"/>
      <c r="QU193" s="21"/>
      <c r="QV193" s="21"/>
      <c r="QW193" s="21"/>
      <c r="QX193" s="21"/>
      <c r="QY193" s="21"/>
      <c r="QZ193" s="21"/>
      <c r="RA193" s="21"/>
      <c r="RB193" s="21"/>
      <c r="RC193" s="21"/>
      <c r="RD193" s="21"/>
      <c r="RE193" s="21"/>
      <c r="RF193" s="21"/>
      <c r="RG193" s="21"/>
      <c r="RH193" s="21"/>
      <c r="RI193" s="21"/>
      <c r="RJ193" s="21"/>
      <c r="RK193" s="21"/>
      <c r="RL193" s="21"/>
      <c r="RM193" s="21"/>
      <c r="RN193" s="21"/>
      <c r="RO193" s="21"/>
      <c r="RP193" s="21"/>
      <c r="RQ193" s="21"/>
      <c r="RR193" s="21"/>
      <c r="RS193" s="21"/>
      <c r="RT193" s="21"/>
      <c r="RU193" s="21"/>
      <c r="RV193" s="21"/>
      <c r="RW193" s="21"/>
      <c r="RX193" s="21"/>
      <c r="RY193" s="21"/>
      <c r="RZ193" s="21"/>
      <c r="SA193" s="21"/>
      <c r="SB193" s="21"/>
      <c r="SC193" s="21"/>
      <c r="SD193" s="21"/>
      <c r="SE193" s="21"/>
      <c r="SF193" s="21"/>
      <c r="SG193" s="21"/>
      <c r="SH193" s="21"/>
      <c r="SI193" s="21"/>
      <c r="SJ193" s="21"/>
      <c r="SK193" s="21"/>
      <c r="SL193" s="21"/>
      <c r="SM193" s="21"/>
      <c r="SN193" s="21"/>
      <c r="SO193" s="21"/>
      <c r="SP193" s="21"/>
      <c r="SQ193" s="21"/>
      <c r="SR193" s="21"/>
      <c r="SS193" s="21"/>
      <c r="ST193" s="21"/>
      <c r="SU193" s="21"/>
      <c r="SV193" s="21"/>
      <c r="SW193" s="21"/>
      <c r="SX193" s="21"/>
      <c r="SY193" s="21"/>
      <c r="SZ193" s="21"/>
      <c r="TA193" s="21"/>
      <c r="TB193" s="21"/>
      <c r="TC193" s="21"/>
      <c r="TD193" s="21"/>
      <c r="TE193" s="21"/>
      <c r="TF193" s="21"/>
      <c r="TG193" s="21"/>
      <c r="TH193" s="21"/>
      <c r="TI193" s="21"/>
      <c r="TJ193" s="21"/>
      <c r="TK193" s="21"/>
      <c r="TL193" s="21"/>
      <c r="TM193" s="21"/>
      <c r="TN193" s="21"/>
      <c r="TO193" s="21"/>
      <c r="TP193" s="21"/>
      <c r="TQ193" s="21"/>
      <c r="TR193" s="21"/>
      <c r="TS193" s="21"/>
      <c r="TT193" s="21"/>
      <c r="TU193" s="21"/>
      <c r="TV193" s="21"/>
      <c r="TW193" s="21"/>
      <c r="TX193" s="21"/>
      <c r="TY193" s="21"/>
      <c r="TZ193" s="21"/>
      <c r="UA193" s="21"/>
      <c r="UB193" s="21"/>
      <c r="UC193" s="21"/>
      <c r="UD193" s="21"/>
      <c r="UE193" s="21"/>
      <c r="UF193" s="21"/>
      <c r="UG193" s="21"/>
      <c r="UH193" s="21"/>
      <c r="UI193" s="21"/>
      <c r="UJ193" s="21"/>
      <c r="UK193" s="21"/>
      <c r="UL193" s="21"/>
      <c r="UM193" s="21"/>
      <c r="UN193" s="21"/>
      <c r="UO193" s="21"/>
      <c r="UP193" s="21"/>
      <c r="UQ193" s="21"/>
      <c r="UR193" s="21"/>
      <c r="US193" s="21"/>
      <c r="UT193" s="21"/>
      <c r="UU193" s="21"/>
      <c r="UV193" s="21"/>
      <c r="UW193" s="21"/>
      <c r="UX193" s="21"/>
      <c r="UY193" s="21"/>
      <c r="UZ193" s="21"/>
      <c r="VA193" s="21"/>
      <c r="VB193" s="21"/>
      <c r="VC193" s="21"/>
      <c r="VD193" s="21"/>
      <c r="VE193" s="21"/>
      <c r="VF193" s="21"/>
      <c r="VG193" s="21"/>
      <c r="VH193" s="21"/>
      <c r="VI193" s="21"/>
      <c r="VJ193" s="21"/>
      <c r="VK193" s="21"/>
      <c r="VL193" s="21"/>
      <c r="VM193" s="21"/>
      <c r="VN193" s="21"/>
      <c r="VO193" s="21"/>
      <c r="VP193" s="21"/>
      <c r="VQ193" s="21"/>
      <c r="VR193" s="21"/>
      <c r="VS193" s="21"/>
      <c r="VT193" s="21"/>
      <c r="VU193" s="21"/>
      <c r="VV193" s="21"/>
      <c r="VW193" s="21"/>
      <c r="VX193" s="21"/>
      <c r="VY193" s="21"/>
      <c r="VZ193" s="21"/>
      <c r="WA193" s="21"/>
      <c r="WB193" s="21"/>
      <c r="WC193" s="21"/>
      <c r="WD193" s="21"/>
      <c r="WE193" s="21"/>
      <c r="WF193" s="21"/>
      <c r="WG193" s="21"/>
      <c r="WH193" s="21"/>
      <c r="WI193" s="21"/>
      <c r="WJ193" s="21"/>
      <c r="WK193" s="21"/>
      <c r="WL193" s="21"/>
      <c r="WM193" s="21"/>
      <c r="WN193" s="21"/>
      <c r="WO193" s="21"/>
      <c r="WP193" s="21"/>
      <c r="WQ193" s="21"/>
      <c r="WR193" s="21"/>
      <c r="WS193" s="21"/>
      <c r="WT193" s="21"/>
      <c r="WU193" s="21"/>
      <c r="WV193" s="21"/>
      <c r="WW193" s="21"/>
      <c r="WX193" s="21"/>
      <c r="WY193" s="21"/>
      <c r="WZ193" s="21"/>
      <c r="XA193" s="21"/>
      <c r="XB193" s="21"/>
      <c r="XC193" s="21"/>
      <c r="XD193" s="21"/>
      <c r="XE193" s="21"/>
      <c r="XF193" s="21"/>
      <c r="XG193" s="21"/>
      <c r="XH193" s="21"/>
      <c r="XI193" s="21"/>
      <c r="XJ193" s="21"/>
      <c r="XK193" s="21"/>
      <c r="XL193" s="21"/>
      <c r="XM193" s="21"/>
      <c r="XN193" s="21"/>
      <c r="XO193" s="21"/>
      <c r="XP193" s="21"/>
      <c r="XQ193" s="21"/>
      <c r="XR193" s="21"/>
      <c r="XS193" s="21"/>
      <c r="XT193" s="21"/>
      <c r="XU193" s="21"/>
      <c r="XV193" s="21"/>
      <c r="XW193" s="21"/>
      <c r="XX193" s="21"/>
      <c r="XY193" s="21"/>
      <c r="XZ193" s="21"/>
      <c r="YA193" s="21"/>
      <c r="YB193" s="21"/>
      <c r="YC193" s="21"/>
      <c r="YD193" s="21"/>
      <c r="YE193" s="21"/>
      <c r="YF193" s="21"/>
      <c r="YG193" s="21"/>
      <c r="YH193" s="21"/>
      <c r="YI193" s="21"/>
      <c r="YJ193" s="21"/>
      <c r="YK193" s="21"/>
      <c r="YL193" s="21"/>
      <c r="YM193" s="21"/>
      <c r="YN193" s="21"/>
      <c r="YO193" s="21"/>
      <c r="YP193" s="21"/>
      <c r="YQ193" s="21"/>
      <c r="YR193" s="21"/>
      <c r="YS193" s="21"/>
      <c r="YT193" s="21"/>
      <c r="YU193" s="21"/>
      <c r="YV193" s="21"/>
      <c r="YW193" s="21"/>
      <c r="YX193" s="21"/>
      <c r="YY193" s="21"/>
      <c r="YZ193" s="21"/>
      <c r="ZA193" s="21"/>
      <c r="ZB193" s="21"/>
      <c r="ZC193" s="21"/>
      <c r="ZD193" s="21"/>
      <c r="ZE193" s="21"/>
      <c r="ZF193" s="21"/>
      <c r="ZG193" s="21"/>
      <c r="ZH193" s="21"/>
      <c r="ZI193" s="21"/>
      <c r="ZJ193" s="21"/>
      <c r="ZK193" s="21"/>
      <c r="ZL193" s="21"/>
      <c r="ZM193" s="21"/>
      <c r="ZN193" s="21"/>
      <c r="ZO193" s="21"/>
      <c r="ZP193" s="21"/>
      <c r="ZQ193" s="21"/>
      <c r="ZR193" s="21"/>
      <c r="ZS193" s="21"/>
      <c r="ZT193" s="21"/>
      <c r="ZU193" s="21"/>
      <c r="ZV193" s="21"/>
      <c r="ZW193" s="21"/>
      <c r="ZX193" s="21"/>
      <c r="ZY193" s="21"/>
      <c r="ZZ193" s="21"/>
      <c r="AAA193" s="21"/>
      <c r="AAB193" s="21"/>
      <c r="AAC193" s="21"/>
      <c r="AAD193" s="21"/>
      <c r="AAE193" s="21"/>
      <c r="AAF193" s="21"/>
      <c r="AAG193" s="21"/>
      <c r="AAH193" s="21"/>
      <c r="AAI193" s="21"/>
      <c r="AAJ193" s="21"/>
      <c r="AAK193" s="21"/>
      <c r="AAL193" s="21"/>
      <c r="AAM193" s="21"/>
      <c r="AAN193" s="21"/>
      <c r="AAO193" s="21"/>
      <c r="AAP193" s="21"/>
      <c r="AAQ193" s="21"/>
      <c r="AAR193" s="21"/>
      <c r="AAS193" s="21"/>
      <c r="AAT193" s="21"/>
      <c r="AAU193" s="21"/>
      <c r="AAV193" s="21"/>
      <c r="AAW193" s="21"/>
      <c r="AAX193" s="21"/>
      <c r="AAY193" s="21"/>
      <c r="AAZ193" s="21"/>
      <c r="ABA193" s="21"/>
      <c r="ABB193" s="21"/>
      <c r="ABC193" s="21"/>
      <c r="ABD193" s="21"/>
      <c r="ABE193" s="21"/>
      <c r="ABF193" s="21"/>
      <c r="ABG193" s="21"/>
      <c r="ABH193" s="21"/>
      <c r="ABI193" s="21"/>
      <c r="ABJ193" s="21"/>
      <c r="ABK193" s="21"/>
      <c r="ABL193" s="21"/>
      <c r="ABM193" s="21"/>
      <c r="ABN193" s="21"/>
      <c r="ABO193" s="21"/>
      <c r="ABP193" s="21"/>
      <c r="ABQ193" s="21"/>
      <c r="ABR193" s="21"/>
      <c r="ABS193" s="21"/>
      <c r="ABT193" s="21"/>
      <c r="ABU193" s="21"/>
      <c r="ABV193" s="21"/>
      <c r="ABW193" s="21"/>
      <c r="ABX193" s="21"/>
      <c r="ABY193" s="21"/>
      <c r="ABZ193" s="21"/>
      <c r="ACA193" s="21"/>
      <c r="ACB193" s="21"/>
      <c r="ACC193" s="21"/>
      <c r="ACD193" s="21"/>
      <c r="ACE193" s="21"/>
      <c r="ACF193" s="21"/>
      <c r="ACG193" s="21"/>
      <c r="ACH193" s="21"/>
      <c r="ACI193" s="21"/>
      <c r="ACJ193" s="21"/>
      <c r="ACK193" s="21"/>
      <c r="ACL193" s="21"/>
      <c r="ACM193" s="21"/>
      <c r="ACN193" s="21"/>
      <c r="ACO193" s="21"/>
      <c r="ACP193" s="21"/>
      <c r="ACQ193" s="21"/>
      <c r="ACR193" s="21"/>
      <c r="ACS193" s="21"/>
      <c r="ACT193" s="21"/>
      <c r="ACU193" s="21"/>
      <c r="ACV193" s="21"/>
      <c r="ACW193" s="21"/>
      <c r="ACX193" s="21"/>
      <c r="ACY193" s="21"/>
      <c r="ACZ193" s="21"/>
      <c r="ADA193" s="21"/>
      <c r="ADB193" s="21"/>
      <c r="ADC193" s="21"/>
      <c r="ADD193" s="21"/>
      <c r="ADE193" s="21"/>
      <c r="ADF193" s="21"/>
      <c r="ADG193" s="21"/>
      <c r="ADH193" s="21"/>
      <c r="ADI193" s="21"/>
      <c r="ADJ193" s="21"/>
      <c r="ADK193" s="21"/>
      <c r="ADL193" s="21"/>
      <c r="ADM193" s="21"/>
      <c r="ADN193" s="21"/>
      <c r="ADO193" s="21"/>
      <c r="ADP193" s="21"/>
      <c r="ADQ193" s="21"/>
      <c r="ADR193" s="21"/>
      <c r="ADS193" s="21"/>
      <c r="ADT193" s="21"/>
      <c r="ADU193" s="21"/>
      <c r="ADV193" s="21"/>
      <c r="ADW193" s="21"/>
      <c r="ADX193" s="21"/>
      <c r="ADY193" s="21"/>
      <c r="ADZ193" s="21"/>
      <c r="AEA193" s="21"/>
      <c r="AEB193" s="21"/>
      <c r="AEC193" s="21"/>
      <c r="AED193" s="21"/>
      <c r="AEE193" s="21"/>
      <c r="AEF193" s="21"/>
      <c r="AEG193" s="21"/>
      <c r="AEH193" s="21"/>
      <c r="AEI193" s="21"/>
      <c r="AEJ193" s="21"/>
      <c r="AEK193" s="21"/>
      <c r="AEL193" s="21"/>
      <c r="AEM193" s="21"/>
      <c r="AEN193" s="21"/>
      <c r="AEO193" s="21"/>
      <c r="AEP193" s="21"/>
      <c r="AEQ193" s="21"/>
      <c r="AER193" s="21"/>
      <c r="AES193" s="21"/>
      <c r="AET193" s="21"/>
      <c r="AEU193" s="21"/>
      <c r="AEV193" s="21"/>
      <c r="AEW193" s="21"/>
      <c r="AEX193" s="21"/>
      <c r="AEY193" s="21"/>
      <c r="AEZ193" s="21"/>
      <c r="AFA193" s="21"/>
      <c r="AFB193" s="21"/>
      <c r="AFC193" s="21"/>
      <c r="AFD193" s="21"/>
      <c r="AFE193" s="21"/>
      <c r="AFF193" s="21"/>
      <c r="AFG193" s="21"/>
      <c r="AFH193" s="21"/>
      <c r="AFI193" s="21"/>
      <c r="AFJ193" s="21"/>
      <c r="AFK193" s="21"/>
      <c r="AFL193" s="21"/>
      <c r="AFM193" s="21"/>
      <c r="AFN193" s="21"/>
      <c r="AFO193" s="21"/>
      <c r="AFP193" s="21"/>
      <c r="AFQ193" s="21"/>
      <c r="AFR193" s="21"/>
      <c r="AFS193" s="21"/>
      <c r="AFT193" s="21"/>
      <c r="AFU193" s="21"/>
      <c r="AFV193" s="21"/>
      <c r="AFW193" s="21"/>
      <c r="AFX193" s="21"/>
      <c r="AFY193" s="21"/>
      <c r="AFZ193" s="21"/>
      <c r="AGA193" s="21"/>
      <c r="AGB193" s="21"/>
      <c r="AGC193" s="21"/>
      <c r="AGD193" s="21"/>
      <c r="AGE193" s="21"/>
      <c r="AGF193" s="21"/>
      <c r="AGG193" s="21"/>
      <c r="AGH193" s="21"/>
      <c r="AGI193" s="21"/>
      <c r="AGJ193" s="21"/>
      <c r="AGK193" s="21"/>
      <c r="AGL193" s="21"/>
      <c r="AGM193" s="21"/>
      <c r="AGN193" s="21"/>
      <c r="AGO193" s="21"/>
      <c r="AGP193" s="21"/>
      <c r="AGQ193" s="21"/>
      <c r="AGR193" s="21"/>
      <c r="AGS193" s="21"/>
      <c r="AGT193" s="21"/>
      <c r="AGU193" s="21"/>
      <c r="AGV193" s="21"/>
      <c r="AGW193" s="21"/>
      <c r="AGX193" s="21"/>
      <c r="AGY193" s="21"/>
      <c r="AGZ193" s="21"/>
      <c r="AHA193" s="21"/>
      <c r="AHB193" s="21"/>
      <c r="AHC193" s="21"/>
      <c r="AHD193" s="21"/>
      <c r="AHE193" s="21"/>
      <c r="AHF193" s="21"/>
      <c r="AHG193" s="21"/>
      <c r="AHH193" s="21"/>
      <c r="AHI193" s="21"/>
      <c r="AHJ193" s="21"/>
      <c r="AHK193" s="21"/>
      <c r="AHL193" s="21"/>
      <c r="AHM193" s="21"/>
      <c r="AHN193" s="21"/>
      <c r="AHO193" s="21"/>
      <c r="AHP193" s="21"/>
      <c r="AHQ193" s="21"/>
      <c r="AHR193" s="21"/>
      <c r="AHS193" s="21"/>
      <c r="AHT193" s="21"/>
      <c r="AHU193" s="21"/>
      <c r="AHV193" s="21"/>
      <c r="AHW193" s="21"/>
      <c r="AHX193" s="21"/>
      <c r="AHY193" s="21"/>
      <c r="AHZ193" s="21"/>
      <c r="AIA193" s="21"/>
      <c r="AIB193" s="21"/>
      <c r="AIC193" s="21"/>
      <c r="AID193" s="21"/>
      <c r="AIE193" s="21"/>
      <c r="AIF193" s="21"/>
      <c r="AIG193" s="21"/>
      <c r="AIH193" s="21"/>
      <c r="AII193" s="21"/>
      <c r="AIJ193" s="21"/>
      <c r="AIK193" s="21"/>
      <c r="AIL193" s="21"/>
      <c r="AIM193" s="21"/>
      <c r="AIN193" s="21"/>
      <c r="AIO193" s="21"/>
      <c r="AIP193" s="21"/>
      <c r="AIQ193" s="21"/>
      <c r="AIR193" s="21"/>
      <c r="AIS193" s="21"/>
      <c r="AIT193" s="21"/>
      <c r="AIU193" s="21"/>
      <c r="AIV193" s="21"/>
      <c r="AIW193" s="21"/>
      <c r="AIX193" s="21"/>
      <c r="AIY193" s="21"/>
      <c r="AIZ193" s="21"/>
      <c r="AJA193" s="21"/>
      <c r="AJB193" s="21"/>
      <c r="AJC193" s="21"/>
      <c r="AJD193" s="21"/>
      <c r="AJE193" s="21"/>
      <c r="AJF193" s="21"/>
      <c r="AJG193" s="21"/>
      <c r="AJH193" s="21"/>
      <c r="AJI193" s="21"/>
      <c r="AJJ193" s="21"/>
      <c r="AJK193" s="21"/>
      <c r="AJL193" s="21"/>
      <c r="AJM193" s="21"/>
      <c r="AJN193" s="21"/>
      <c r="AJO193" s="21"/>
      <c r="AJP193" s="21"/>
      <c r="AJQ193" s="21"/>
      <c r="AJR193" s="21"/>
      <c r="AJS193" s="21"/>
      <c r="AJT193" s="21"/>
      <c r="AJU193" s="21"/>
      <c r="AJV193" s="21"/>
      <c r="AJW193" s="21"/>
      <c r="AJX193" s="21"/>
      <c r="AJY193" s="21"/>
      <c r="AJZ193" s="21"/>
      <c r="AKA193" s="21"/>
      <c r="AKB193" s="21"/>
      <c r="AKC193" s="21"/>
      <c r="AKD193" s="21"/>
      <c r="AKE193" s="21"/>
      <c r="AKF193" s="21"/>
      <c r="AKG193" s="21"/>
      <c r="AKH193" s="21"/>
      <c r="AKI193" s="21"/>
      <c r="AKJ193" s="21"/>
      <c r="AKK193" s="21"/>
      <c r="AKL193" s="21"/>
      <c r="AKM193" s="21"/>
      <c r="AKN193" s="21"/>
      <c r="AKO193" s="21"/>
      <c r="AKP193" s="21"/>
      <c r="AKQ193" s="21"/>
      <c r="AKR193" s="21"/>
      <c r="AKS193" s="21"/>
      <c r="AKT193" s="21"/>
      <c r="AKU193" s="21"/>
      <c r="AKV193" s="21"/>
      <c r="AKW193" s="21"/>
      <c r="AKX193" s="21"/>
      <c r="AKY193" s="21"/>
      <c r="AKZ193" s="21"/>
      <c r="ALA193" s="21"/>
      <c r="ALB193" s="21"/>
      <c r="ALC193" s="21"/>
      <c r="ALD193" s="21"/>
      <c r="ALE193" s="21"/>
      <c r="ALF193" s="21"/>
      <c r="ALG193" s="21"/>
      <c r="ALH193" s="21"/>
      <c r="ALI193" s="21"/>
      <c r="ALJ193" s="21"/>
      <c r="ALK193" s="21"/>
      <c r="ALL193" s="21"/>
      <c r="ALM193" s="21"/>
      <c r="ALN193" s="21"/>
      <c r="ALO193" s="21"/>
      <c r="ALP193" s="21"/>
      <c r="ALQ193" s="21"/>
      <c r="ALR193" s="21"/>
      <c r="ALS193" s="21"/>
      <c r="ALT193" s="21"/>
      <c r="ALU193" s="21"/>
      <c r="ALV193" s="21"/>
      <c r="ALW193" s="21"/>
      <c r="ALX193" s="21"/>
      <c r="ALY193" s="21"/>
      <c r="ALZ193" s="21"/>
      <c r="AMA193" s="21"/>
      <c r="AMB193" s="21"/>
      <c r="AMC193" s="21"/>
      <c r="AMD193" s="21"/>
      <c r="AME193" s="21"/>
      <c r="AMF193" s="21"/>
      <c r="AMG193" s="21"/>
      <c r="AMH193" s="21"/>
      <c r="AMI193" s="21"/>
      <c r="AMJ193" s="21"/>
      <c r="AMK193" s="21"/>
      <c r="AML193" s="21"/>
      <c r="AMM193" s="21"/>
      <c r="AMN193" s="21"/>
      <c r="AMO193" s="21"/>
      <c r="AMP193" s="21"/>
      <c r="AMQ193" s="21"/>
      <c r="AMR193" s="21"/>
      <c r="AMS193" s="21"/>
      <c r="AMT193" s="21"/>
      <c r="AMU193" s="21"/>
      <c r="AMV193" s="21"/>
      <c r="AMW193" s="21"/>
      <c r="AMX193" s="21"/>
      <c r="AMY193" s="21"/>
      <c r="AMZ193" s="21"/>
      <c r="ANA193" s="21"/>
      <c r="ANB193" s="21"/>
      <c r="ANC193" s="21"/>
      <c r="AND193" s="21"/>
      <c r="ANE193" s="21"/>
      <c r="ANF193" s="21"/>
      <c r="ANG193" s="21"/>
      <c r="ANH193" s="21"/>
      <c r="ANI193" s="21"/>
      <c r="ANJ193" s="21"/>
      <c r="ANK193" s="21"/>
      <c r="ANL193" s="21"/>
      <c r="ANM193" s="21"/>
      <c r="ANN193" s="21"/>
      <c r="ANO193" s="21"/>
      <c r="ANP193" s="21"/>
      <c r="ANQ193" s="21"/>
      <c r="ANR193" s="21"/>
      <c r="ANS193" s="21"/>
      <c r="ANT193" s="21"/>
      <c r="ANU193" s="21"/>
      <c r="ANV193" s="21"/>
      <c r="ANW193" s="21"/>
      <c r="ANX193" s="21"/>
      <c r="ANY193" s="21"/>
      <c r="ANZ193" s="21"/>
      <c r="AOA193" s="21"/>
      <c r="AOB193" s="21"/>
      <c r="AOC193" s="21"/>
      <c r="AOD193" s="21"/>
      <c r="AOE193" s="21"/>
      <c r="AOF193" s="21"/>
      <c r="AOG193" s="21"/>
      <c r="AOH193" s="21"/>
      <c r="AOI193" s="21"/>
      <c r="AOJ193" s="21"/>
      <c r="AOK193" s="21"/>
      <c r="AOL193" s="21"/>
      <c r="AOM193" s="21"/>
      <c r="AON193" s="21"/>
      <c r="AOO193" s="21"/>
      <c r="AOP193" s="21"/>
      <c r="AOQ193" s="21"/>
      <c r="AOR193" s="21"/>
      <c r="AOS193" s="21"/>
      <c r="AOT193" s="21"/>
      <c r="AOU193" s="21"/>
      <c r="AOV193" s="21"/>
      <c r="AOW193" s="21"/>
      <c r="AOX193" s="21"/>
      <c r="AOY193" s="21"/>
      <c r="AOZ193" s="21"/>
      <c r="APA193" s="21"/>
      <c r="APB193" s="21"/>
      <c r="APC193" s="21"/>
      <c r="APD193" s="21"/>
      <c r="APE193" s="21"/>
      <c r="APF193" s="21"/>
      <c r="APG193" s="21"/>
      <c r="APH193" s="21"/>
      <c r="API193" s="21"/>
      <c r="APJ193" s="21"/>
      <c r="APK193" s="21"/>
      <c r="APL193" s="21"/>
      <c r="APM193" s="21"/>
      <c r="APN193" s="21"/>
      <c r="APO193" s="21"/>
      <c r="APP193" s="21"/>
      <c r="APQ193" s="21"/>
      <c r="APR193" s="21"/>
      <c r="APS193" s="21"/>
      <c r="APT193" s="21"/>
      <c r="APU193" s="21"/>
      <c r="APV193" s="21"/>
      <c r="APW193" s="21"/>
      <c r="APX193" s="21"/>
      <c r="APY193" s="21"/>
      <c r="APZ193" s="21"/>
      <c r="AQA193" s="21"/>
      <c r="AQB193" s="21"/>
      <c r="AQC193" s="21"/>
      <c r="AQD193" s="21"/>
      <c r="AQE193" s="21"/>
      <c r="AQF193" s="21"/>
      <c r="AQG193" s="21"/>
      <c r="AQH193" s="21"/>
      <c r="AQI193" s="21"/>
      <c r="AQJ193" s="21"/>
      <c r="AQK193" s="21"/>
      <c r="AQL193" s="21"/>
      <c r="AQM193" s="21"/>
      <c r="AQN193" s="21"/>
      <c r="AQO193" s="21"/>
      <c r="AQP193" s="21"/>
      <c r="AQQ193" s="21"/>
      <c r="AQR193" s="21"/>
      <c r="AQS193" s="21"/>
      <c r="AQT193" s="21"/>
      <c r="AQU193" s="21"/>
      <c r="AQV193" s="21"/>
      <c r="AQW193" s="21"/>
      <c r="AQX193" s="21"/>
      <c r="AQY193" s="21"/>
      <c r="AQZ193" s="21"/>
      <c r="ARA193" s="21"/>
      <c r="ARB193" s="21"/>
      <c r="ARC193" s="21"/>
      <c r="ARD193" s="21"/>
      <c r="ARE193" s="21"/>
      <c r="ARF193" s="21"/>
      <c r="ARG193" s="21"/>
      <c r="ARH193" s="21"/>
      <c r="ARI193" s="21"/>
      <c r="ARJ193" s="21"/>
      <c r="ARK193" s="21"/>
      <c r="ARL193" s="21"/>
      <c r="ARM193" s="21"/>
      <c r="ARN193" s="21"/>
      <c r="ARO193" s="21"/>
      <c r="ARP193" s="21"/>
      <c r="ARQ193" s="21"/>
      <c r="ARR193" s="21"/>
      <c r="ARS193" s="21"/>
      <c r="ART193" s="21"/>
      <c r="ARU193" s="21"/>
      <c r="ARV193" s="21"/>
      <c r="ARW193" s="21"/>
      <c r="ARX193" s="21"/>
      <c r="ARY193" s="21"/>
      <c r="ARZ193" s="21"/>
      <c r="ASA193" s="21"/>
      <c r="ASB193" s="21"/>
      <c r="ASC193" s="21"/>
      <c r="ASD193" s="21"/>
      <c r="ASE193" s="21"/>
      <c r="ASF193" s="21"/>
      <c r="ASG193" s="21"/>
      <c r="ASH193" s="21"/>
      <c r="ASI193" s="21"/>
      <c r="ASJ193" s="21"/>
      <c r="ASK193" s="21"/>
      <c r="ASL193" s="21"/>
      <c r="ASM193" s="21"/>
      <c r="ASN193" s="21"/>
      <c r="ASO193" s="21"/>
      <c r="ASP193" s="21"/>
      <c r="ASQ193" s="21"/>
      <c r="ASR193" s="21"/>
      <c r="ASS193" s="21"/>
      <c r="AST193" s="21"/>
      <c r="ASU193" s="21"/>
      <c r="ASV193" s="21"/>
      <c r="ASW193" s="21"/>
      <c r="ASX193" s="21"/>
      <c r="ASY193" s="21"/>
      <c r="ASZ193" s="21"/>
      <c r="ATA193" s="21"/>
      <c r="ATB193" s="21"/>
      <c r="ATC193" s="21"/>
      <c r="ATD193" s="21"/>
      <c r="ATE193" s="21"/>
      <c r="ATF193" s="21"/>
      <c r="ATG193" s="21"/>
      <c r="ATH193" s="21"/>
      <c r="ATI193" s="21"/>
      <c r="ATJ193" s="21"/>
      <c r="ATK193" s="21"/>
      <c r="ATL193" s="21"/>
      <c r="ATM193" s="21"/>
      <c r="ATN193" s="21"/>
      <c r="ATO193" s="21"/>
      <c r="ATP193" s="21"/>
      <c r="ATQ193" s="21"/>
      <c r="ATR193" s="21"/>
      <c r="ATS193" s="21"/>
      <c r="ATT193" s="21"/>
      <c r="ATU193" s="21"/>
      <c r="ATV193" s="21"/>
      <c r="ATW193" s="21"/>
      <c r="ATX193" s="21"/>
      <c r="ATY193" s="21"/>
      <c r="ATZ193" s="21"/>
      <c r="AUA193" s="21"/>
      <c r="AUB193" s="21"/>
      <c r="AUC193" s="21"/>
      <c r="AUD193" s="21"/>
      <c r="AUE193" s="21"/>
      <c r="AUF193" s="21"/>
      <c r="AUG193" s="21"/>
      <c r="AUH193" s="21"/>
      <c r="AUI193" s="21"/>
      <c r="AUJ193" s="21"/>
      <c r="AUK193" s="21"/>
      <c r="AUL193" s="21"/>
      <c r="AUM193" s="21"/>
      <c r="AUN193" s="21"/>
      <c r="AUO193" s="21"/>
      <c r="AUP193" s="21"/>
      <c r="AUQ193" s="21"/>
      <c r="AUR193" s="21"/>
      <c r="AUS193" s="21"/>
      <c r="AUT193" s="21"/>
      <c r="AUU193" s="21"/>
      <c r="AUV193" s="21"/>
      <c r="AUW193" s="21"/>
      <c r="AUX193" s="21"/>
      <c r="AUY193" s="21"/>
      <c r="AUZ193" s="21"/>
      <c r="AVA193" s="21"/>
      <c r="AVB193" s="21"/>
      <c r="AVC193" s="21"/>
      <c r="AVD193" s="21"/>
      <c r="AVE193" s="21"/>
      <c r="AVF193" s="21"/>
      <c r="AVG193" s="21"/>
      <c r="AVH193" s="21"/>
      <c r="AVI193" s="21"/>
      <c r="AVJ193" s="21"/>
      <c r="AVK193" s="21"/>
      <c r="AVL193" s="21"/>
      <c r="AVM193" s="21"/>
      <c r="AVN193" s="21"/>
      <c r="AVO193" s="21"/>
      <c r="AVP193" s="21"/>
      <c r="AVQ193" s="21"/>
      <c r="AVR193" s="21"/>
      <c r="AVS193" s="21"/>
      <c r="AVT193" s="21"/>
      <c r="AVU193" s="21"/>
      <c r="AVV193" s="21"/>
      <c r="AVW193" s="21"/>
      <c r="AVX193" s="21"/>
      <c r="AVY193" s="21"/>
      <c r="AVZ193" s="21"/>
      <c r="AWA193" s="21"/>
      <c r="AWB193" s="21"/>
      <c r="AWC193" s="21"/>
      <c r="AWD193" s="21"/>
      <c r="AWE193" s="21"/>
      <c r="AWF193" s="21"/>
      <c r="AWG193" s="21"/>
      <c r="AWH193" s="21"/>
      <c r="AWI193" s="21"/>
      <c r="AWJ193" s="21"/>
      <c r="AWK193" s="21"/>
      <c r="AWL193" s="21"/>
      <c r="AWM193" s="21"/>
      <c r="AWN193" s="21"/>
      <c r="AWO193" s="21"/>
      <c r="AWP193" s="21"/>
      <c r="AWQ193" s="21"/>
      <c r="AWR193" s="21"/>
      <c r="AWS193" s="21"/>
      <c r="AWT193" s="21"/>
      <c r="AWU193" s="21"/>
      <c r="AWV193" s="21"/>
      <c r="AWW193" s="21"/>
      <c r="AWX193" s="21"/>
      <c r="AWY193" s="21"/>
      <c r="AWZ193" s="21"/>
      <c r="AXA193" s="21"/>
      <c r="AXB193" s="21"/>
      <c r="AXC193" s="21"/>
      <c r="AXD193" s="21"/>
      <c r="AXE193" s="21"/>
      <c r="AXF193" s="21"/>
      <c r="AXG193" s="21"/>
      <c r="AXH193" s="21"/>
      <c r="AXI193" s="21"/>
      <c r="AXJ193" s="21"/>
      <c r="AXK193" s="21"/>
      <c r="AXL193" s="21"/>
      <c r="AXM193" s="21"/>
      <c r="AXN193" s="21"/>
      <c r="AXO193" s="21"/>
      <c r="AXP193" s="21"/>
      <c r="AXQ193" s="21"/>
      <c r="AXR193" s="21"/>
      <c r="AXS193" s="21"/>
      <c r="AXT193" s="21"/>
      <c r="AXU193" s="21"/>
      <c r="AXV193" s="21"/>
      <c r="AXW193" s="21"/>
      <c r="AXX193" s="21"/>
      <c r="AXY193" s="21"/>
      <c r="AXZ193" s="21"/>
      <c r="AYA193" s="21"/>
      <c r="AYB193" s="21"/>
      <c r="AYC193" s="21"/>
      <c r="AYD193" s="21"/>
      <c r="AYE193" s="21"/>
      <c r="AYF193" s="21"/>
      <c r="AYG193" s="21"/>
      <c r="AYH193" s="21"/>
      <c r="AYI193" s="21"/>
      <c r="AYJ193" s="21"/>
      <c r="AYK193" s="21"/>
      <c r="AYL193" s="21"/>
      <c r="AYM193" s="21"/>
      <c r="AYN193" s="21"/>
      <c r="AYO193" s="21"/>
      <c r="AYP193" s="21"/>
      <c r="AYQ193" s="21"/>
      <c r="AYR193" s="21"/>
      <c r="AYS193" s="21"/>
      <c r="AYT193" s="21"/>
      <c r="AYU193" s="21"/>
      <c r="AYV193" s="21"/>
      <c r="AYW193" s="21"/>
      <c r="AYX193" s="21"/>
      <c r="AYY193" s="21"/>
      <c r="AYZ193" s="21"/>
      <c r="AZA193" s="21"/>
      <c r="AZB193" s="21"/>
      <c r="AZC193" s="21"/>
      <c r="AZD193" s="21"/>
      <c r="AZE193" s="21"/>
      <c r="AZF193" s="21"/>
      <c r="AZG193" s="21"/>
      <c r="AZH193" s="21"/>
      <c r="AZI193" s="21"/>
      <c r="AZJ193" s="21"/>
      <c r="AZK193" s="21"/>
      <c r="AZL193" s="21"/>
      <c r="AZM193" s="21"/>
      <c r="AZN193" s="21"/>
      <c r="AZO193" s="21"/>
      <c r="AZP193" s="21"/>
      <c r="AZQ193" s="21"/>
      <c r="AZR193" s="21"/>
      <c r="AZS193" s="21"/>
      <c r="AZT193" s="21"/>
      <c r="AZU193" s="21"/>
      <c r="AZV193" s="21"/>
      <c r="AZW193" s="21"/>
      <c r="AZX193" s="21"/>
      <c r="AZY193" s="21"/>
      <c r="AZZ193" s="21"/>
      <c r="BAA193" s="21"/>
      <c r="BAB193" s="21"/>
      <c r="BAC193" s="21"/>
      <c r="BAD193" s="21"/>
      <c r="BAE193" s="21"/>
      <c r="BAF193" s="21"/>
      <c r="BAG193" s="21"/>
      <c r="BAH193" s="21"/>
      <c r="BAI193" s="21"/>
      <c r="BAJ193" s="21"/>
      <c r="BAK193" s="21"/>
      <c r="BAL193" s="21"/>
      <c r="BAM193" s="21"/>
      <c r="BAN193" s="21"/>
      <c r="BAO193" s="21"/>
      <c r="BAP193" s="21"/>
      <c r="BAQ193" s="21"/>
      <c r="BAR193" s="21"/>
      <c r="BAS193" s="21"/>
      <c r="BAT193" s="21"/>
      <c r="BAU193" s="21"/>
      <c r="BAV193" s="21"/>
      <c r="BAW193" s="21"/>
      <c r="BAX193" s="21"/>
      <c r="BAY193" s="21"/>
      <c r="BAZ193" s="21"/>
      <c r="BBA193" s="21"/>
      <c r="BBB193" s="21"/>
      <c r="BBC193" s="21"/>
      <c r="BBD193" s="21"/>
      <c r="BBE193" s="21"/>
      <c r="BBF193" s="21"/>
      <c r="BBG193" s="21"/>
      <c r="BBH193" s="21"/>
      <c r="BBI193" s="21"/>
      <c r="BBJ193" s="21"/>
      <c r="BBK193" s="21"/>
      <c r="BBL193" s="21"/>
      <c r="BBM193" s="21"/>
      <c r="BBN193" s="21"/>
      <c r="BBO193" s="21"/>
      <c r="BBP193" s="21"/>
      <c r="BBQ193" s="21"/>
      <c r="BBR193" s="21"/>
      <c r="BBS193" s="21"/>
      <c r="BBT193" s="21"/>
      <c r="BBU193" s="21"/>
      <c r="BBV193" s="21"/>
      <c r="BBW193" s="21"/>
      <c r="BBX193" s="21"/>
      <c r="BBY193" s="21"/>
      <c r="BBZ193" s="21"/>
      <c r="BCA193" s="21"/>
      <c r="BCB193" s="21"/>
      <c r="BCC193" s="21"/>
      <c r="BCD193" s="21"/>
      <c r="BCE193" s="21"/>
      <c r="BCF193" s="21"/>
      <c r="BCG193" s="21"/>
      <c r="BCH193" s="21"/>
      <c r="BCI193" s="21"/>
      <c r="BCJ193" s="21"/>
      <c r="BCK193" s="21"/>
      <c r="BCL193" s="21"/>
      <c r="BCM193" s="21"/>
      <c r="BCN193" s="21"/>
      <c r="BCO193" s="21"/>
      <c r="BCP193" s="21"/>
      <c r="BCQ193" s="21"/>
      <c r="BCR193" s="21"/>
      <c r="BCS193" s="21"/>
      <c r="BCT193" s="21"/>
      <c r="BCU193" s="21"/>
      <c r="BCV193" s="21"/>
      <c r="BCW193" s="21"/>
      <c r="BCX193" s="21"/>
      <c r="BCY193" s="21"/>
      <c r="BCZ193" s="21"/>
      <c r="BDA193" s="21"/>
      <c r="BDB193" s="21"/>
      <c r="BDC193" s="21"/>
      <c r="BDD193" s="21"/>
      <c r="BDE193" s="21"/>
      <c r="BDF193" s="21"/>
      <c r="BDG193" s="21"/>
      <c r="BDH193" s="21"/>
      <c r="BDI193" s="21"/>
      <c r="BDJ193" s="21"/>
      <c r="BDK193" s="21"/>
      <c r="BDL193" s="21"/>
      <c r="BDM193" s="21"/>
      <c r="BDN193" s="21"/>
      <c r="BDO193" s="21"/>
      <c r="BDP193" s="21"/>
      <c r="BDQ193" s="21"/>
      <c r="BDR193" s="21"/>
      <c r="BDS193" s="21"/>
      <c r="BDT193" s="21"/>
      <c r="BDU193" s="21"/>
      <c r="BDV193" s="21"/>
      <c r="BDW193" s="21"/>
      <c r="BDX193" s="21"/>
      <c r="BDY193" s="21"/>
      <c r="BDZ193" s="21"/>
      <c r="BEA193" s="21"/>
      <c r="BEB193" s="21"/>
      <c r="BEC193" s="21"/>
      <c r="BED193" s="21"/>
      <c r="BEE193" s="21"/>
      <c r="BEF193" s="21"/>
      <c r="BEG193" s="21"/>
      <c r="BEH193" s="21"/>
      <c r="BEI193" s="21"/>
      <c r="BEJ193" s="21"/>
      <c r="BEK193" s="21"/>
      <c r="BEL193" s="21"/>
      <c r="BEM193" s="21"/>
      <c r="BEN193" s="21"/>
      <c r="BEO193" s="21"/>
      <c r="BEP193" s="21"/>
      <c r="BEQ193" s="21"/>
      <c r="BER193" s="21"/>
      <c r="BES193" s="21"/>
      <c r="BET193" s="21"/>
      <c r="BEU193" s="21"/>
      <c r="BEV193" s="21"/>
      <c r="BEW193" s="21"/>
      <c r="BEX193" s="21"/>
      <c r="BEY193" s="21"/>
      <c r="BEZ193" s="21"/>
      <c r="BFA193" s="21"/>
      <c r="BFB193" s="21"/>
      <c r="BFC193" s="21"/>
      <c r="BFD193" s="21"/>
      <c r="BFE193" s="21"/>
      <c r="BFF193" s="21"/>
      <c r="BFG193" s="21"/>
      <c r="BFH193" s="21"/>
      <c r="BFI193" s="21"/>
      <c r="BFJ193" s="21"/>
      <c r="BFK193" s="21"/>
      <c r="BFL193" s="21"/>
      <c r="BFM193" s="21"/>
      <c r="BFN193" s="21"/>
      <c r="BFO193" s="21"/>
      <c r="BFP193" s="21"/>
      <c r="BFQ193" s="21"/>
      <c r="BFR193" s="21"/>
      <c r="BFS193" s="21"/>
      <c r="BFT193" s="21"/>
      <c r="BFU193" s="21"/>
      <c r="BFV193" s="21"/>
      <c r="BFW193" s="21"/>
      <c r="BFX193" s="21"/>
      <c r="BFY193" s="21"/>
      <c r="BFZ193" s="21"/>
      <c r="BGA193" s="21"/>
      <c r="BGB193" s="21"/>
      <c r="BGC193" s="21"/>
      <c r="BGD193" s="21"/>
      <c r="BGE193" s="21"/>
      <c r="BGF193" s="21"/>
      <c r="BGG193" s="21"/>
      <c r="BGH193" s="21"/>
      <c r="BGI193" s="21"/>
      <c r="BGJ193" s="21"/>
      <c r="BGK193" s="21"/>
      <c r="BGL193" s="21"/>
      <c r="BGM193" s="21"/>
      <c r="BGN193" s="21"/>
      <c r="BGO193" s="21"/>
      <c r="BGP193" s="21"/>
      <c r="BGQ193" s="21"/>
      <c r="BGR193" s="21"/>
      <c r="BGS193" s="21"/>
      <c r="BGT193" s="21"/>
      <c r="BGU193" s="21"/>
      <c r="BGV193" s="21"/>
      <c r="BGW193" s="21"/>
      <c r="BGX193" s="21"/>
      <c r="BGY193" s="21"/>
      <c r="BGZ193" s="21"/>
      <c r="BHA193" s="21"/>
      <c r="BHB193" s="21"/>
      <c r="BHC193" s="21"/>
      <c r="BHD193" s="21"/>
      <c r="BHE193" s="21"/>
      <c r="BHF193" s="21"/>
      <c r="BHG193" s="21"/>
      <c r="BHH193" s="21"/>
      <c r="BHI193" s="21"/>
      <c r="BHJ193" s="21"/>
      <c r="BHK193" s="21"/>
      <c r="BHL193" s="21"/>
      <c r="BHM193" s="21"/>
      <c r="BHN193" s="21"/>
      <c r="BHO193" s="21"/>
      <c r="BHP193" s="21"/>
      <c r="BHQ193" s="21"/>
      <c r="BHR193" s="21"/>
      <c r="BHS193" s="21"/>
      <c r="BHT193" s="21"/>
      <c r="BHU193" s="21"/>
      <c r="BHV193" s="21"/>
      <c r="BHW193" s="21"/>
      <c r="BHX193" s="21"/>
      <c r="BHY193" s="21"/>
      <c r="BHZ193" s="21"/>
      <c r="BIA193" s="21"/>
      <c r="BIB193" s="21"/>
      <c r="BIC193" s="21"/>
      <c r="BID193" s="21"/>
      <c r="BIE193" s="21"/>
      <c r="BIF193" s="21"/>
      <c r="BIG193" s="21"/>
      <c r="BIH193" s="21"/>
      <c r="BII193" s="21"/>
      <c r="BIJ193" s="21"/>
      <c r="BIK193" s="21"/>
      <c r="BIL193" s="21"/>
      <c r="BIM193" s="21"/>
      <c r="BIN193" s="21"/>
      <c r="BIO193" s="21"/>
      <c r="BIP193" s="21"/>
      <c r="BIQ193" s="21"/>
      <c r="BIR193" s="21"/>
      <c r="BIS193" s="21"/>
      <c r="BIT193" s="21"/>
      <c r="BIU193" s="21"/>
      <c r="BIV193" s="21"/>
      <c r="BIW193" s="21"/>
      <c r="BIX193" s="21"/>
      <c r="BIY193" s="21"/>
      <c r="BIZ193" s="21"/>
      <c r="BJA193" s="21"/>
      <c r="BJB193" s="21"/>
      <c r="BJC193" s="21"/>
      <c r="BJD193" s="21"/>
      <c r="BJE193" s="21"/>
      <c r="BJF193" s="21"/>
      <c r="BJG193" s="21"/>
      <c r="BJH193" s="21"/>
      <c r="BJI193" s="21"/>
      <c r="BJJ193" s="21"/>
      <c r="BJK193" s="21"/>
      <c r="BJL193" s="21"/>
      <c r="BJM193" s="21"/>
      <c r="BJN193" s="21"/>
      <c r="BJO193" s="21"/>
      <c r="BJP193" s="21"/>
      <c r="BJQ193" s="21"/>
      <c r="BJR193" s="21"/>
      <c r="BJS193" s="21"/>
      <c r="BJT193" s="21"/>
      <c r="BJU193" s="21"/>
      <c r="BJV193" s="21"/>
      <c r="BJW193" s="21"/>
      <c r="BJX193" s="21"/>
      <c r="BJY193" s="21"/>
      <c r="BJZ193" s="21"/>
      <c r="BKA193" s="21"/>
      <c r="BKB193" s="21"/>
      <c r="BKC193" s="21"/>
      <c r="BKD193" s="21"/>
      <c r="BKE193" s="21"/>
      <c r="BKF193" s="21"/>
      <c r="BKG193" s="21"/>
      <c r="BKH193" s="21"/>
      <c r="BKI193" s="21"/>
      <c r="BKJ193" s="21"/>
      <c r="BKK193" s="21"/>
      <c r="BKL193" s="21"/>
      <c r="BKM193" s="21"/>
      <c r="BKN193" s="21"/>
      <c r="BKO193" s="21"/>
      <c r="BKP193" s="21"/>
      <c r="BKQ193" s="21"/>
      <c r="BKR193" s="21"/>
      <c r="BKS193" s="21"/>
      <c r="BKT193" s="21"/>
      <c r="BKU193" s="21"/>
      <c r="BKV193" s="21"/>
      <c r="BKW193" s="21"/>
      <c r="BKX193" s="21"/>
      <c r="BKY193" s="21"/>
      <c r="BKZ193" s="21"/>
      <c r="BLA193" s="21"/>
      <c r="BLB193" s="21"/>
      <c r="BLC193" s="21"/>
      <c r="BLD193" s="21"/>
      <c r="BLE193" s="21"/>
      <c r="BLF193" s="21"/>
      <c r="BLG193" s="21"/>
      <c r="BLH193" s="21"/>
      <c r="BLI193" s="21"/>
      <c r="BLJ193" s="21"/>
      <c r="BLK193" s="21"/>
      <c r="BLL193" s="21"/>
      <c r="BLM193" s="21"/>
      <c r="BLN193" s="21"/>
      <c r="BLO193" s="21"/>
      <c r="BLP193" s="21"/>
      <c r="BLQ193" s="21"/>
      <c r="BLR193" s="21"/>
      <c r="BLS193" s="21"/>
      <c r="BLT193" s="21"/>
      <c r="BLU193" s="21"/>
      <c r="BLV193" s="21"/>
      <c r="BLW193" s="21"/>
      <c r="BLX193" s="21"/>
      <c r="BLY193" s="21"/>
      <c r="BLZ193" s="21"/>
      <c r="BMA193" s="21"/>
      <c r="BMB193" s="21"/>
      <c r="BMC193" s="21"/>
      <c r="BMD193" s="21"/>
      <c r="BME193" s="21"/>
      <c r="BMF193" s="21"/>
      <c r="BMG193" s="21"/>
      <c r="BMH193" s="21"/>
      <c r="BMI193" s="21"/>
      <c r="BMJ193" s="21"/>
      <c r="BMK193" s="21"/>
      <c r="BML193" s="21"/>
      <c r="BMM193" s="21"/>
      <c r="BMN193" s="21"/>
      <c r="BMO193" s="21"/>
      <c r="BMP193" s="21"/>
      <c r="BMQ193" s="21"/>
      <c r="BMR193" s="21"/>
      <c r="BMS193" s="21"/>
      <c r="BMT193" s="21"/>
      <c r="BMU193" s="21"/>
      <c r="BMV193" s="21"/>
      <c r="BMW193" s="21"/>
      <c r="BMX193" s="21"/>
      <c r="BMY193" s="21"/>
      <c r="BMZ193" s="21"/>
      <c r="BNA193" s="21"/>
      <c r="BNB193" s="21"/>
      <c r="BNC193" s="21"/>
      <c r="BND193" s="21"/>
      <c r="BNE193" s="21"/>
      <c r="BNF193" s="21"/>
      <c r="BNG193" s="21"/>
      <c r="BNH193" s="21"/>
      <c r="BNI193" s="21"/>
      <c r="BNJ193" s="21"/>
      <c r="BNK193" s="21"/>
      <c r="BNL193" s="21"/>
      <c r="BNM193" s="21"/>
      <c r="BNN193" s="21"/>
      <c r="BNO193" s="21"/>
      <c r="BNP193" s="21"/>
      <c r="BNQ193" s="21"/>
      <c r="BNR193" s="21"/>
      <c r="BNS193" s="21"/>
      <c r="BNT193" s="21"/>
      <c r="BNU193" s="21"/>
      <c r="BNV193" s="21"/>
      <c r="BNW193" s="21"/>
      <c r="BNX193" s="21"/>
      <c r="BNY193" s="21"/>
      <c r="BNZ193" s="21"/>
      <c r="BOA193" s="21"/>
      <c r="BOB193" s="21"/>
      <c r="BOC193" s="21"/>
      <c r="BOD193" s="21"/>
      <c r="BOE193" s="21"/>
      <c r="BOF193" s="21"/>
      <c r="BOG193" s="21"/>
      <c r="BOH193" s="21"/>
      <c r="BOI193" s="21"/>
      <c r="BOJ193" s="21"/>
      <c r="BOK193" s="21"/>
      <c r="BOL193" s="21"/>
      <c r="BOM193" s="21"/>
      <c r="BON193" s="21"/>
      <c r="BOO193" s="21"/>
      <c r="BOP193" s="21"/>
      <c r="BOQ193" s="21"/>
      <c r="BOR193" s="21"/>
      <c r="BOS193" s="21"/>
      <c r="BOT193" s="21"/>
      <c r="BOU193" s="21"/>
      <c r="BOV193" s="21"/>
      <c r="BOW193" s="21"/>
      <c r="BOX193" s="21"/>
      <c r="BOY193" s="21"/>
      <c r="BOZ193" s="21"/>
      <c r="BPA193" s="21"/>
      <c r="BPB193" s="21"/>
      <c r="BPC193" s="21"/>
      <c r="BPD193" s="21"/>
      <c r="BPE193" s="21"/>
      <c r="BPF193" s="21"/>
      <c r="BPG193" s="21"/>
      <c r="BPH193" s="21"/>
      <c r="BPI193" s="21"/>
      <c r="BPJ193" s="21"/>
      <c r="BPK193" s="21"/>
      <c r="BPL193" s="21"/>
      <c r="BPM193" s="21"/>
      <c r="BPN193" s="21"/>
      <c r="BPO193" s="21"/>
      <c r="BPP193" s="21"/>
      <c r="BPQ193" s="21"/>
      <c r="BPR193" s="21"/>
      <c r="BPS193" s="21"/>
      <c r="BPT193" s="21"/>
      <c r="BPU193" s="21"/>
      <c r="BPV193" s="21"/>
      <c r="BPW193" s="21"/>
      <c r="BPX193" s="21"/>
      <c r="BPY193" s="21"/>
      <c r="BPZ193" s="21"/>
      <c r="BQA193" s="21"/>
      <c r="BQB193" s="21"/>
      <c r="BQC193" s="21"/>
      <c r="BQD193" s="21"/>
      <c r="BQE193" s="21"/>
      <c r="BQF193" s="21"/>
      <c r="BQG193" s="21"/>
      <c r="BQH193" s="21"/>
      <c r="BQI193" s="21"/>
      <c r="BQJ193" s="21"/>
      <c r="BQK193" s="21"/>
      <c r="BQL193" s="21"/>
      <c r="BQM193" s="21"/>
      <c r="BQN193" s="21"/>
      <c r="BQO193" s="21"/>
      <c r="BQP193" s="21"/>
      <c r="BQQ193" s="21"/>
      <c r="BQR193" s="21"/>
      <c r="BQS193" s="21"/>
      <c r="BQT193" s="21"/>
      <c r="BQU193" s="21"/>
      <c r="BQV193" s="21"/>
      <c r="BQW193" s="21"/>
      <c r="BQX193" s="21"/>
      <c r="BQY193" s="21"/>
      <c r="BQZ193" s="21"/>
      <c r="BRA193" s="21"/>
      <c r="BRB193" s="21"/>
      <c r="BRC193" s="21"/>
      <c r="BRD193" s="21"/>
      <c r="BRE193" s="21"/>
      <c r="BRF193" s="21"/>
      <c r="BRG193" s="21"/>
      <c r="BRH193" s="21"/>
      <c r="BRI193" s="21"/>
      <c r="BRJ193" s="21"/>
      <c r="BRK193" s="21"/>
      <c r="BRL193" s="21"/>
      <c r="BRM193" s="21"/>
      <c r="BRN193" s="21"/>
      <c r="BRO193" s="21"/>
      <c r="BRP193" s="21"/>
      <c r="BRQ193" s="21"/>
      <c r="BRR193" s="21"/>
      <c r="BRS193" s="21"/>
      <c r="BRT193" s="21"/>
      <c r="BRU193" s="21"/>
      <c r="BRV193" s="21"/>
      <c r="BRW193" s="21"/>
      <c r="BRX193" s="21"/>
      <c r="BRY193" s="21"/>
      <c r="BRZ193" s="21"/>
      <c r="BSA193" s="21"/>
      <c r="BSB193" s="21"/>
      <c r="BSC193" s="21"/>
      <c r="BSD193" s="21"/>
      <c r="BSE193" s="21"/>
      <c r="BSF193" s="21"/>
      <c r="BSG193" s="21"/>
      <c r="BSH193" s="21"/>
      <c r="BSI193" s="21"/>
      <c r="BSJ193" s="21"/>
      <c r="BSK193" s="21"/>
      <c r="BSL193" s="21"/>
      <c r="BSM193" s="21"/>
      <c r="BSN193" s="21"/>
      <c r="BSO193" s="21"/>
      <c r="BSP193" s="21"/>
      <c r="BSQ193" s="21"/>
      <c r="BSR193" s="21"/>
      <c r="BSS193" s="21"/>
      <c r="BST193" s="21"/>
      <c r="BSU193" s="21"/>
      <c r="BSV193" s="21"/>
      <c r="BSW193" s="21"/>
      <c r="BSX193" s="21"/>
      <c r="BSY193" s="21"/>
      <c r="BSZ193" s="21"/>
      <c r="BTA193" s="21"/>
      <c r="BTB193" s="21"/>
      <c r="BTC193" s="21"/>
      <c r="BTD193" s="21"/>
      <c r="BTE193" s="21"/>
      <c r="BTF193" s="21"/>
      <c r="BTG193" s="21"/>
      <c r="BTH193" s="21"/>
      <c r="BTI193" s="21"/>
      <c r="BTJ193" s="21"/>
      <c r="BTK193" s="21"/>
      <c r="BTL193" s="21"/>
      <c r="BTM193" s="21"/>
      <c r="BTN193" s="21"/>
      <c r="BTO193" s="21"/>
      <c r="BTP193" s="21"/>
      <c r="BTQ193" s="21"/>
      <c r="BTR193" s="21"/>
      <c r="BTS193" s="21"/>
      <c r="BTT193" s="21"/>
      <c r="BTU193" s="21"/>
      <c r="BTV193" s="21"/>
      <c r="BTW193" s="21"/>
      <c r="BTX193" s="21"/>
      <c r="BTY193" s="21"/>
      <c r="BTZ193" s="21"/>
      <c r="BUA193" s="21"/>
      <c r="BUB193" s="21"/>
      <c r="BUC193" s="21"/>
      <c r="BUD193" s="21"/>
      <c r="BUE193" s="21"/>
      <c r="BUF193" s="21"/>
      <c r="BUG193" s="21"/>
      <c r="BUH193" s="21"/>
      <c r="BUI193" s="21"/>
      <c r="BUJ193" s="21"/>
      <c r="BUK193" s="21"/>
      <c r="BUL193" s="21"/>
      <c r="BUM193" s="21"/>
      <c r="BUN193" s="21"/>
      <c r="BUO193" s="21"/>
      <c r="BUP193" s="21"/>
      <c r="BUQ193" s="21"/>
      <c r="BUR193" s="21"/>
      <c r="BUS193" s="21"/>
      <c r="BUT193" s="21"/>
      <c r="BUU193" s="21"/>
      <c r="BUV193" s="21"/>
      <c r="BUW193" s="21"/>
      <c r="BUX193" s="21"/>
      <c r="BUY193" s="21"/>
      <c r="BUZ193" s="21"/>
      <c r="BVA193" s="21"/>
      <c r="BVB193" s="21"/>
      <c r="BVC193" s="21"/>
      <c r="BVD193" s="21"/>
      <c r="BVE193" s="21"/>
      <c r="BVF193" s="21"/>
      <c r="BVG193" s="21"/>
      <c r="BVH193" s="21"/>
      <c r="BVI193" s="21"/>
      <c r="BVJ193" s="21"/>
      <c r="BVK193" s="21"/>
      <c r="BVL193" s="21"/>
      <c r="BVM193" s="21"/>
      <c r="BVN193" s="21"/>
      <c r="BVO193" s="21"/>
      <c r="BVP193" s="21"/>
      <c r="BVQ193" s="21"/>
      <c r="BVR193" s="21"/>
      <c r="BVS193" s="21"/>
      <c r="BVT193" s="21"/>
      <c r="BVU193" s="21"/>
      <c r="BVV193" s="21"/>
      <c r="BVW193" s="21"/>
      <c r="BVX193" s="21"/>
      <c r="BVY193" s="21"/>
      <c r="BVZ193" s="21"/>
      <c r="BWA193" s="21"/>
      <c r="BWB193" s="21"/>
      <c r="BWC193" s="21"/>
      <c r="BWD193" s="21"/>
      <c r="BWE193" s="21"/>
      <c r="BWF193" s="21"/>
      <c r="BWG193" s="21"/>
      <c r="BWH193" s="21"/>
      <c r="BWI193" s="21"/>
      <c r="BWJ193" s="21"/>
      <c r="BWK193" s="21"/>
      <c r="BWL193" s="21"/>
      <c r="BWM193" s="21"/>
      <c r="BWN193" s="21"/>
      <c r="BWO193" s="21"/>
      <c r="BWP193" s="21"/>
      <c r="BWQ193" s="21"/>
      <c r="BWR193" s="21"/>
      <c r="BWS193" s="21"/>
      <c r="BWT193" s="21"/>
      <c r="BWU193" s="21"/>
      <c r="BWV193" s="21"/>
      <c r="BWW193" s="21"/>
      <c r="BWX193" s="21"/>
      <c r="BWY193" s="21"/>
      <c r="BWZ193" s="21"/>
      <c r="BXA193" s="21"/>
      <c r="BXB193" s="21"/>
      <c r="BXC193" s="21"/>
      <c r="BXD193" s="21"/>
      <c r="BXE193" s="21"/>
      <c r="BXF193" s="21"/>
      <c r="BXG193" s="21"/>
      <c r="BXH193" s="21"/>
      <c r="BXI193" s="21"/>
      <c r="BXJ193" s="21"/>
      <c r="BXK193" s="21"/>
      <c r="BXL193" s="21"/>
      <c r="BXM193" s="21"/>
      <c r="BXN193" s="21"/>
      <c r="BXO193" s="21"/>
      <c r="BXP193" s="21"/>
      <c r="BXQ193" s="21"/>
      <c r="BXR193" s="21"/>
      <c r="BXS193" s="21"/>
      <c r="BXT193" s="21"/>
      <c r="BXU193" s="21"/>
      <c r="BXV193" s="21"/>
      <c r="BXW193" s="21"/>
      <c r="BXX193" s="21"/>
      <c r="BXY193" s="21"/>
      <c r="BXZ193" s="21"/>
      <c r="BYA193" s="21"/>
      <c r="BYB193" s="21"/>
      <c r="BYC193" s="21"/>
      <c r="BYD193" s="21"/>
      <c r="BYE193" s="21"/>
      <c r="BYF193" s="21"/>
      <c r="BYG193" s="21"/>
      <c r="BYH193" s="21"/>
      <c r="BYI193" s="21"/>
      <c r="BYJ193" s="21"/>
      <c r="BYK193" s="21"/>
      <c r="BYL193" s="21"/>
      <c r="BYM193" s="21"/>
      <c r="BYN193" s="21"/>
      <c r="BYO193" s="21"/>
      <c r="BYP193" s="21"/>
      <c r="BYQ193" s="21"/>
      <c r="BYR193" s="21"/>
      <c r="BYS193" s="21"/>
      <c r="BYT193" s="21"/>
      <c r="BYU193" s="21"/>
      <c r="BYV193" s="21"/>
      <c r="BYW193" s="21"/>
      <c r="BYX193" s="21"/>
      <c r="BYY193" s="21"/>
      <c r="BYZ193" s="21"/>
      <c r="BZA193" s="21"/>
      <c r="BZB193" s="21"/>
      <c r="BZC193" s="21"/>
      <c r="BZD193" s="21"/>
      <c r="BZE193" s="21"/>
      <c r="BZF193" s="21"/>
      <c r="BZG193" s="21"/>
      <c r="BZH193" s="21"/>
      <c r="BZI193" s="21"/>
      <c r="BZJ193" s="21"/>
      <c r="BZK193" s="21"/>
      <c r="BZL193" s="21"/>
      <c r="BZM193" s="21"/>
      <c r="BZN193" s="21"/>
      <c r="BZO193" s="21"/>
      <c r="BZP193" s="21"/>
      <c r="BZQ193" s="21"/>
      <c r="BZR193" s="21"/>
      <c r="BZS193" s="21"/>
      <c r="BZT193" s="21"/>
      <c r="BZU193" s="21"/>
      <c r="BZV193" s="21"/>
      <c r="BZW193" s="21"/>
      <c r="BZX193" s="21"/>
      <c r="BZY193" s="21"/>
      <c r="BZZ193" s="21"/>
      <c r="CAA193" s="21"/>
      <c r="CAB193" s="21"/>
      <c r="CAC193" s="21"/>
      <c r="CAD193" s="21"/>
      <c r="CAE193" s="21"/>
      <c r="CAF193" s="21"/>
      <c r="CAG193" s="21"/>
      <c r="CAH193" s="21"/>
      <c r="CAI193" s="21"/>
      <c r="CAJ193" s="21"/>
      <c r="CAK193" s="21"/>
      <c r="CAL193" s="21"/>
      <c r="CAM193" s="21"/>
      <c r="CAN193" s="21"/>
      <c r="CAO193" s="21"/>
      <c r="CAP193" s="21"/>
      <c r="CAQ193" s="21"/>
      <c r="CAR193" s="21"/>
      <c r="CAS193" s="21"/>
      <c r="CAT193" s="21"/>
      <c r="CAU193" s="21"/>
      <c r="CAV193" s="21"/>
      <c r="CAW193" s="21"/>
      <c r="CAX193" s="21"/>
      <c r="CAY193" s="21"/>
      <c r="CAZ193" s="21"/>
      <c r="CBA193" s="21"/>
      <c r="CBB193" s="21"/>
      <c r="CBC193" s="21"/>
      <c r="CBD193" s="21"/>
      <c r="CBE193" s="21"/>
      <c r="CBF193" s="21"/>
      <c r="CBG193" s="21"/>
      <c r="CBH193" s="21"/>
      <c r="CBI193" s="21"/>
      <c r="CBJ193" s="21"/>
      <c r="CBK193" s="21"/>
      <c r="CBL193" s="21"/>
      <c r="CBM193" s="21"/>
      <c r="CBN193" s="21"/>
      <c r="CBO193" s="21"/>
      <c r="CBP193" s="21"/>
      <c r="CBQ193" s="21"/>
      <c r="CBR193" s="21"/>
      <c r="CBS193" s="21"/>
      <c r="CBT193" s="21"/>
      <c r="CBU193" s="21"/>
      <c r="CBV193" s="21"/>
      <c r="CBW193" s="21"/>
      <c r="CBX193" s="21"/>
      <c r="CBY193" s="21"/>
      <c r="CBZ193" s="21"/>
      <c r="CCA193" s="21"/>
      <c r="CCB193" s="21"/>
      <c r="CCC193" s="21"/>
      <c r="CCD193" s="21"/>
      <c r="CCE193" s="21"/>
      <c r="CCF193" s="21"/>
      <c r="CCG193" s="21"/>
      <c r="CCH193" s="21"/>
      <c r="CCI193" s="21"/>
      <c r="CCJ193" s="21"/>
      <c r="CCK193" s="21"/>
      <c r="CCL193" s="21"/>
      <c r="CCM193" s="21"/>
      <c r="CCN193" s="21"/>
      <c r="CCO193" s="21"/>
      <c r="CCP193" s="21"/>
      <c r="CCQ193" s="21"/>
      <c r="CCR193" s="21"/>
      <c r="CCS193" s="21"/>
      <c r="CCT193" s="21"/>
      <c r="CCU193" s="21"/>
      <c r="CCV193" s="21"/>
      <c r="CCW193" s="21"/>
      <c r="CCX193" s="21"/>
      <c r="CCY193" s="21"/>
      <c r="CCZ193" s="21"/>
      <c r="CDA193" s="21"/>
      <c r="CDB193" s="21"/>
      <c r="CDC193" s="21"/>
      <c r="CDD193" s="21"/>
      <c r="CDE193" s="21"/>
      <c r="CDF193" s="21"/>
      <c r="CDG193" s="21"/>
      <c r="CDH193" s="21"/>
      <c r="CDI193" s="21"/>
      <c r="CDJ193" s="21"/>
      <c r="CDK193" s="21"/>
      <c r="CDL193" s="21"/>
      <c r="CDM193" s="21"/>
      <c r="CDN193" s="21"/>
      <c r="CDO193" s="21"/>
      <c r="CDP193" s="21"/>
      <c r="CDQ193" s="21"/>
      <c r="CDR193" s="21"/>
      <c r="CDS193" s="21"/>
      <c r="CDT193" s="21"/>
      <c r="CDU193" s="21"/>
      <c r="CDV193" s="21"/>
      <c r="CDW193" s="21"/>
      <c r="CDX193" s="21"/>
      <c r="CDY193" s="21"/>
      <c r="CDZ193" s="21"/>
      <c r="CEA193" s="21"/>
      <c r="CEB193" s="21"/>
      <c r="CEC193" s="21"/>
      <c r="CED193" s="21"/>
      <c r="CEE193" s="21"/>
      <c r="CEF193" s="21"/>
      <c r="CEG193" s="21"/>
      <c r="CEH193" s="21"/>
      <c r="CEI193" s="21"/>
      <c r="CEJ193" s="21"/>
      <c r="CEK193" s="21"/>
      <c r="CEL193" s="21"/>
      <c r="CEM193" s="21"/>
      <c r="CEN193" s="21"/>
      <c r="CEO193" s="21"/>
      <c r="CEP193" s="21"/>
      <c r="CEQ193" s="21"/>
      <c r="CER193" s="21"/>
      <c r="CES193" s="21"/>
      <c r="CET193" s="21"/>
      <c r="CEU193" s="21"/>
      <c r="CEV193" s="21"/>
      <c r="CEW193" s="21"/>
      <c r="CEX193" s="21"/>
      <c r="CEY193" s="21"/>
      <c r="CEZ193" s="21"/>
      <c r="CFA193" s="21"/>
      <c r="CFB193" s="21"/>
      <c r="CFC193" s="21"/>
      <c r="CFD193" s="21"/>
      <c r="CFE193" s="21"/>
      <c r="CFF193" s="21"/>
      <c r="CFG193" s="21"/>
      <c r="CFH193" s="21"/>
      <c r="CFI193" s="21"/>
      <c r="CFJ193" s="21"/>
      <c r="CFK193" s="21"/>
      <c r="CFL193" s="21"/>
      <c r="CFM193" s="21"/>
      <c r="CFN193" s="21"/>
      <c r="CFO193" s="21"/>
      <c r="CFP193" s="21"/>
      <c r="CFQ193" s="21"/>
      <c r="CFR193" s="21"/>
      <c r="CFS193" s="21"/>
      <c r="CFT193" s="21"/>
      <c r="CFU193" s="21"/>
      <c r="CFV193" s="21"/>
      <c r="CFW193" s="21"/>
      <c r="CFX193" s="21"/>
      <c r="CFY193" s="21"/>
      <c r="CFZ193" s="21"/>
      <c r="CGA193" s="21"/>
      <c r="CGB193" s="21"/>
      <c r="CGC193" s="21"/>
      <c r="CGD193" s="21"/>
      <c r="CGE193" s="21"/>
      <c r="CGF193" s="21"/>
      <c r="CGG193" s="21"/>
      <c r="CGH193" s="21"/>
      <c r="CGI193" s="21"/>
      <c r="CGJ193" s="21"/>
      <c r="CGK193" s="21"/>
      <c r="CGL193" s="21"/>
      <c r="CGM193" s="21"/>
      <c r="CGN193" s="21"/>
      <c r="CGO193" s="21"/>
      <c r="CGP193" s="21"/>
      <c r="CGQ193" s="21"/>
      <c r="CGR193" s="21"/>
      <c r="CGS193" s="21"/>
      <c r="CGT193" s="21"/>
      <c r="CGU193" s="21"/>
      <c r="CGV193" s="21"/>
      <c r="CGW193" s="21"/>
      <c r="CGX193" s="21"/>
      <c r="CGY193" s="21"/>
      <c r="CGZ193" s="21"/>
      <c r="CHA193" s="21"/>
      <c r="CHB193" s="21"/>
      <c r="CHC193" s="21"/>
      <c r="CHD193" s="21"/>
      <c r="CHE193" s="21"/>
      <c r="CHF193" s="21"/>
      <c r="CHG193" s="21"/>
      <c r="CHH193" s="21"/>
      <c r="CHI193" s="21"/>
      <c r="CHJ193" s="21"/>
      <c r="CHK193" s="21"/>
      <c r="CHL193" s="21"/>
      <c r="CHM193" s="21"/>
      <c r="CHN193" s="21"/>
      <c r="CHO193" s="21"/>
      <c r="CHP193" s="21"/>
      <c r="CHQ193" s="21"/>
      <c r="CHR193" s="21"/>
      <c r="CHS193" s="21"/>
      <c r="CHT193" s="21"/>
      <c r="CHU193" s="21"/>
      <c r="CHV193" s="21"/>
      <c r="CHW193" s="21"/>
      <c r="CHX193" s="21"/>
      <c r="CHY193" s="21"/>
      <c r="CHZ193" s="21"/>
      <c r="CIA193" s="21"/>
      <c r="CIB193" s="21"/>
      <c r="CIC193" s="21"/>
      <c r="CID193" s="21"/>
      <c r="CIE193" s="21"/>
      <c r="CIF193" s="21"/>
      <c r="CIG193" s="21"/>
      <c r="CIH193" s="21"/>
      <c r="CII193" s="21"/>
      <c r="CIJ193" s="21"/>
      <c r="CIK193" s="21"/>
      <c r="CIL193" s="21"/>
      <c r="CIM193" s="21"/>
      <c r="CIN193" s="21"/>
      <c r="CIO193" s="21"/>
      <c r="CIP193" s="21"/>
      <c r="CIQ193" s="21"/>
      <c r="CIR193" s="21"/>
      <c r="CIS193" s="21"/>
      <c r="CIT193" s="21"/>
      <c r="CIU193" s="21"/>
      <c r="CIV193" s="21"/>
      <c r="CIW193" s="21"/>
      <c r="CIX193" s="21"/>
      <c r="CIY193" s="21"/>
      <c r="CIZ193" s="21"/>
      <c r="CJA193" s="21"/>
      <c r="CJB193" s="21"/>
      <c r="CJC193" s="21"/>
      <c r="CJD193" s="21"/>
      <c r="CJE193" s="21"/>
      <c r="CJF193" s="21"/>
      <c r="CJG193" s="21"/>
      <c r="CJH193" s="21"/>
      <c r="CJI193" s="21"/>
      <c r="CJJ193" s="21"/>
      <c r="CJK193" s="21"/>
      <c r="CJL193" s="21"/>
      <c r="CJM193" s="21"/>
      <c r="CJN193" s="21"/>
      <c r="CJO193" s="21"/>
      <c r="CJP193" s="21"/>
      <c r="CJQ193" s="21"/>
      <c r="CJR193" s="21"/>
      <c r="CJS193" s="21"/>
      <c r="CJT193" s="21"/>
      <c r="CJU193" s="21"/>
      <c r="CJV193" s="21"/>
      <c r="CJW193" s="21"/>
      <c r="CJX193" s="21"/>
      <c r="CJY193" s="21"/>
      <c r="CJZ193" s="21"/>
      <c r="CKA193" s="21"/>
      <c r="CKB193" s="21"/>
      <c r="CKC193" s="21"/>
      <c r="CKD193" s="21"/>
      <c r="CKE193" s="21"/>
      <c r="CKF193" s="21"/>
      <c r="CKG193" s="21"/>
      <c r="CKH193" s="21"/>
      <c r="CKI193" s="21"/>
      <c r="CKJ193" s="21"/>
      <c r="CKK193" s="21"/>
      <c r="CKL193" s="21"/>
      <c r="CKM193" s="21"/>
      <c r="CKN193" s="21"/>
      <c r="CKO193" s="21"/>
      <c r="CKP193" s="21"/>
      <c r="CKQ193" s="21"/>
      <c r="CKR193" s="21"/>
      <c r="CKS193" s="21"/>
      <c r="CKT193" s="21"/>
      <c r="CKU193" s="21"/>
      <c r="CKV193" s="21"/>
      <c r="CKW193" s="21"/>
      <c r="CKX193" s="21"/>
      <c r="CKY193" s="21"/>
      <c r="CKZ193" s="21"/>
      <c r="CLA193" s="21"/>
      <c r="CLB193" s="21"/>
      <c r="CLC193" s="21"/>
      <c r="CLD193" s="21"/>
      <c r="CLE193" s="21"/>
      <c r="CLF193" s="21"/>
      <c r="CLG193" s="21"/>
      <c r="CLH193" s="21"/>
      <c r="CLI193" s="21"/>
      <c r="CLJ193" s="21"/>
      <c r="CLK193" s="21"/>
      <c r="CLL193" s="21"/>
      <c r="CLM193" s="21"/>
      <c r="CLN193" s="21"/>
      <c r="CLO193" s="21"/>
      <c r="CLP193" s="21"/>
      <c r="CLQ193" s="21"/>
      <c r="CLR193" s="21"/>
      <c r="CLS193" s="21"/>
      <c r="CLT193" s="21"/>
      <c r="CLU193" s="21"/>
      <c r="CLV193" s="21"/>
      <c r="CLW193" s="21"/>
      <c r="CLX193" s="21"/>
      <c r="CLY193" s="21"/>
      <c r="CLZ193" s="21"/>
      <c r="CMA193" s="21"/>
      <c r="CMB193" s="21"/>
      <c r="CMC193" s="21"/>
      <c r="CMD193" s="21"/>
      <c r="CME193" s="21"/>
      <c r="CMF193" s="21"/>
      <c r="CMG193" s="21"/>
      <c r="CMH193" s="21"/>
      <c r="CMI193" s="21"/>
      <c r="CMJ193" s="21"/>
      <c r="CMK193" s="21"/>
      <c r="CML193" s="21"/>
      <c r="CMM193" s="21"/>
      <c r="CMN193" s="21"/>
      <c r="CMO193" s="21"/>
      <c r="CMP193" s="21"/>
      <c r="CMQ193" s="21"/>
      <c r="CMR193" s="21"/>
      <c r="CMS193" s="21"/>
      <c r="CMT193" s="21"/>
      <c r="CMU193" s="21"/>
      <c r="CMV193" s="21"/>
      <c r="CMW193" s="21"/>
      <c r="CMX193" s="21"/>
      <c r="CMY193" s="21"/>
      <c r="CMZ193" s="21"/>
      <c r="CNA193" s="21"/>
      <c r="CNB193" s="21"/>
      <c r="CNC193" s="21"/>
      <c r="CND193" s="21"/>
      <c r="CNE193" s="21"/>
      <c r="CNF193" s="21"/>
      <c r="CNG193" s="21"/>
      <c r="CNH193" s="21"/>
      <c r="CNI193" s="21"/>
      <c r="CNJ193" s="21"/>
      <c r="CNK193" s="21"/>
      <c r="CNL193" s="21"/>
      <c r="CNM193" s="21"/>
      <c r="CNN193" s="21"/>
      <c r="CNO193" s="21"/>
      <c r="CNP193" s="21"/>
      <c r="CNQ193" s="21"/>
      <c r="CNR193" s="21"/>
      <c r="CNS193" s="21"/>
      <c r="CNT193" s="21"/>
      <c r="CNU193" s="21"/>
      <c r="CNV193" s="21"/>
      <c r="CNW193" s="21"/>
      <c r="CNX193" s="21"/>
      <c r="CNY193" s="21"/>
      <c r="CNZ193" s="21"/>
      <c r="COA193" s="21"/>
      <c r="COB193" s="21"/>
      <c r="COC193" s="21"/>
      <c r="COD193" s="21"/>
      <c r="COE193" s="21"/>
      <c r="COF193" s="21"/>
      <c r="COG193" s="21"/>
      <c r="COH193" s="21"/>
      <c r="COI193" s="21"/>
      <c r="COJ193" s="21"/>
      <c r="COK193" s="21"/>
      <c r="COL193" s="21"/>
      <c r="COM193" s="21"/>
      <c r="CON193" s="21"/>
      <c r="COO193" s="21"/>
      <c r="COP193" s="21"/>
      <c r="COQ193" s="21"/>
      <c r="COR193" s="21"/>
      <c r="COS193" s="21"/>
      <c r="COT193" s="21"/>
      <c r="COU193" s="21"/>
      <c r="COV193" s="21"/>
      <c r="COW193" s="21"/>
      <c r="COX193" s="21"/>
      <c r="COY193" s="21"/>
      <c r="COZ193" s="21"/>
      <c r="CPA193" s="21"/>
      <c r="CPB193" s="21"/>
      <c r="CPC193" s="21"/>
      <c r="CPD193" s="21"/>
      <c r="CPE193" s="21"/>
      <c r="CPF193" s="21"/>
      <c r="CPG193" s="21"/>
      <c r="CPH193" s="21"/>
    </row>
    <row r="194" spans="1:2452" s="23" customFormat="1" ht="40.5" hidden="1" customHeight="1" x14ac:dyDescent="0.25">
      <c r="A194" s="14" t="s">
        <v>70</v>
      </c>
      <c r="B194" s="6" t="s">
        <v>71</v>
      </c>
      <c r="C194" s="22"/>
      <c r="D194" s="22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21"/>
      <c r="JF194" s="21"/>
      <c r="JG194" s="21"/>
      <c r="JH194" s="21"/>
      <c r="JI194" s="21"/>
      <c r="JJ194" s="21"/>
      <c r="JK194" s="21"/>
      <c r="JL194" s="21"/>
      <c r="JM194" s="21"/>
      <c r="JN194" s="21"/>
      <c r="JO194" s="21"/>
      <c r="JP194" s="21"/>
      <c r="JQ194" s="21"/>
      <c r="JR194" s="21"/>
      <c r="JS194" s="21"/>
      <c r="JT194" s="21"/>
      <c r="JU194" s="21"/>
      <c r="JV194" s="21"/>
      <c r="JW194" s="21"/>
      <c r="JX194" s="21"/>
      <c r="JY194" s="21"/>
      <c r="JZ194" s="21"/>
      <c r="KA194" s="21"/>
      <c r="KB194" s="21"/>
      <c r="KC194" s="21"/>
      <c r="KD194" s="21"/>
      <c r="KE194" s="21"/>
      <c r="KF194" s="21"/>
      <c r="KG194" s="21"/>
      <c r="KH194" s="21"/>
      <c r="KI194" s="21"/>
      <c r="KJ194" s="21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21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21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21"/>
      <c r="MF194" s="21"/>
      <c r="MG194" s="21"/>
      <c r="MH194" s="21"/>
      <c r="MI194" s="21"/>
      <c r="MJ194" s="21"/>
      <c r="MK194" s="21"/>
      <c r="ML194" s="21"/>
      <c r="MM194" s="21"/>
      <c r="MN194" s="21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21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21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21"/>
      <c r="OI194" s="21"/>
      <c r="OJ194" s="21"/>
      <c r="OK194" s="21"/>
      <c r="OL194" s="21"/>
      <c r="OM194" s="21"/>
      <c r="ON194" s="21"/>
      <c r="OO194" s="21"/>
      <c r="OP194" s="21"/>
      <c r="OQ194" s="21"/>
      <c r="OR194" s="21"/>
      <c r="OS194" s="21"/>
      <c r="OT194" s="21"/>
      <c r="OU194" s="21"/>
      <c r="OV194" s="21"/>
      <c r="OW194" s="21"/>
      <c r="OX194" s="21"/>
      <c r="OY194" s="21"/>
      <c r="OZ194" s="21"/>
      <c r="PA194" s="21"/>
      <c r="PB194" s="21"/>
      <c r="PC194" s="21"/>
      <c r="PD194" s="21"/>
      <c r="PE194" s="21"/>
      <c r="PF194" s="21"/>
      <c r="PG194" s="21"/>
      <c r="PH194" s="21"/>
      <c r="PI194" s="21"/>
      <c r="PJ194" s="21"/>
      <c r="PK194" s="21"/>
      <c r="PL194" s="21"/>
      <c r="PM194" s="21"/>
      <c r="PN194" s="21"/>
      <c r="PO194" s="21"/>
      <c r="PP194" s="21"/>
      <c r="PQ194" s="21"/>
      <c r="PR194" s="21"/>
      <c r="PS194" s="21"/>
      <c r="PT194" s="21"/>
      <c r="PU194" s="21"/>
      <c r="PV194" s="21"/>
      <c r="PW194" s="21"/>
      <c r="PX194" s="21"/>
      <c r="PY194" s="21"/>
      <c r="PZ194" s="21"/>
      <c r="QA194" s="21"/>
      <c r="QB194" s="21"/>
      <c r="QC194" s="21"/>
      <c r="QD194" s="21"/>
      <c r="QE194" s="21"/>
      <c r="QF194" s="21"/>
      <c r="QG194" s="21"/>
      <c r="QH194" s="21"/>
      <c r="QI194" s="21"/>
      <c r="QJ194" s="21"/>
      <c r="QK194" s="21"/>
      <c r="QL194" s="21"/>
      <c r="QM194" s="21"/>
      <c r="QN194" s="21"/>
      <c r="QO194" s="21"/>
      <c r="QP194" s="21"/>
      <c r="QQ194" s="21"/>
      <c r="QR194" s="21"/>
      <c r="QS194" s="21"/>
      <c r="QT194" s="21"/>
      <c r="QU194" s="21"/>
      <c r="QV194" s="21"/>
      <c r="QW194" s="21"/>
      <c r="QX194" s="21"/>
      <c r="QY194" s="21"/>
      <c r="QZ194" s="21"/>
      <c r="RA194" s="21"/>
      <c r="RB194" s="21"/>
      <c r="RC194" s="21"/>
      <c r="RD194" s="21"/>
      <c r="RE194" s="21"/>
      <c r="RF194" s="21"/>
      <c r="RG194" s="21"/>
      <c r="RH194" s="21"/>
      <c r="RI194" s="21"/>
      <c r="RJ194" s="21"/>
      <c r="RK194" s="21"/>
      <c r="RL194" s="21"/>
      <c r="RM194" s="21"/>
      <c r="RN194" s="21"/>
      <c r="RO194" s="21"/>
      <c r="RP194" s="21"/>
      <c r="RQ194" s="21"/>
      <c r="RR194" s="21"/>
      <c r="RS194" s="21"/>
      <c r="RT194" s="21"/>
      <c r="RU194" s="21"/>
      <c r="RV194" s="21"/>
      <c r="RW194" s="21"/>
      <c r="RX194" s="21"/>
      <c r="RY194" s="21"/>
      <c r="RZ194" s="21"/>
      <c r="SA194" s="21"/>
      <c r="SB194" s="21"/>
      <c r="SC194" s="21"/>
      <c r="SD194" s="21"/>
      <c r="SE194" s="21"/>
      <c r="SF194" s="21"/>
      <c r="SG194" s="21"/>
      <c r="SH194" s="21"/>
      <c r="SI194" s="21"/>
      <c r="SJ194" s="21"/>
      <c r="SK194" s="21"/>
      <c r="SL194" s="21"/>
      <c r="SM194" s="21"/>
      <c r="SN194" s="21"/>
      <c r="SO194" s="21"/>
      <c r="SP194" s="21"/>
      <c r="SQ194" s="21"/>
      <c r="SR194" s="21"/>
      <c r="SS194" s="21"/>
      <c r="ST194" s="21"/>
      <c r="SU194" s="21"/>
      <c r="SV194" s="21"/>
      <c r="SW194" s="21"/>
      <c r="SX194" s="21"/>
      <c r="SY194" s="21"/>
      <c r="SZ194" s="21"/>
      <c r="TA194" s="21"/>
      <c r="TB194" s="21"/>
      <c r="TC194" s="21"/>
      <c r="TD194" s="21"/>
      <c r="TE194" s="21"/>
      <c r="TF194" s="21"/>
      <c r="TG194" s="21"/>
      <c r="TH194" s="21"/>
      <c r="TI194" s="21"/>
      <c r="TJ194" s="21"/>
      <c r="TK194" s="21"/>
      <c r="TL194" s="21"/>
      <c r="TM194" s="21"/>
      <c r="TN194" s="21"/>
      <c r="TO194" s="21"/>
      <c r="TP194" s="21"/>
      <c r="TQ194" s="21"/>
      <c r="TR194" s="21"/>
      <c r="TS194" s="21"/>
      <c r="TT194" s="21"/>
      <c r="TU194" s="21"/>
      <c r="TV194" s="21"/>
      <c r="TW194" s="21"/>
      <c r="TX194" s="21"/>
      <c r="TY194" s="21"/>
      <c r="TZ194" s="21"/>
      <c r="UA194" s="21"/>
      <c r="UB194" s="21"/>
      <c r="UC194" s="21"/>
      <c r="UD194" s="21"/>
      <c r="UE194" s="21"/>
      <c r="UF194" s="21"/>
      <c r="UG194" s="21"/>
      <c r="UH194" s="21"/>
      <c r="UI194" s="21"/>
      <c r="UJ194" s="21"/>
      <c r="UK194" s="21"/>
      <c r="UL194" s="21"/>
      <c r="UM194" s="21"/>
      <c r="UN194" s="21"/>
      <c r="UO194" s="21"/>
      <c r="UP194" s="21"/>
      <c r="UQ194" s="21"/>
      <c r="UR194" s="21"/>
      <c r="US194" s="21"/>
      <c r="UT194" s="21"/>
      <c r="UU194" s="21"/>
      <c r="UV194" s="21"/>
      <c r="UW194" s="21"/>
      <c r="UX194" s="21"/>
      <c r="UY194" s="21"/>
      <c r="UZ194" s="21"/>
      <c r="VA194" s="21"/>
      <c r="VB194" s="21"/>
      <c r="VC194" s="21"/>
      <c r="VD194" s="21"/>
      <c r="VE194" s="21"/>
      <c r="VF194" s="21"/>
      <c r="VG194" s="21"/>
      <c r="VH194" s="21"/>
      <c r="VI194" s="21"/>
      <c r="VJ194" s="21"/>
      <c r="VK194" s="21"/>
      <c r="VL194" s="21"/>
      <c r="VM194" s="21"/>
      <c r="VN194" s="21"/>
      <c r="VO194" s="21"/>
      <c r="VP194" s="21"/>
      <c r="VQ194" s="21"/>
      <c r="VR194" s="21"/>
      <c r="VS194" s="21"/>
      <c r="VT194" s="21"/>
      <c r="VU194" s="21"/>
      <c r="VV194" s="21"/>
      <c r="VW194" s="21"/>
      <c r="VX194" s="21"/>
      <c r="VY194" s="21"/>
      <c r="VZ194" s="21"/>
      <c r="WA194" s="21"/>
      <c r="WB194" s="21"/>
      <c r="WC194" s="21"/>
      <c r="WD194" s="21"/>
      <c r="WE194" s="21"/>
      <c r="WF194" s="21"/>
      <c r="WG194" s="21"/>
      <c r="WH194" s="21"/>
      <c r="WI194" s="21"/>
      <c r="WJ194" s="21"/>
      <c r="WK194" s="21"/>
      <c r="WL194" s="21"/>
      <c r="WM194" s="21"/>
      <c r="WN194" s="21"/>
      <c r="WO194" s="21"/>
      <c r="WP194" s="21"/>
      <c r="WQ194" s="21"/>
      <c r="WR194" s="21"/>
      <c r="WS194" s="21"/>
      <c r="WT194" s="21"/>
      <c r="WU194" s="21"/>
      <c r="WV194" s="21"/>
      <c r="WW194" s="21"/>
      <c r="WX194" s="21"/>
      <c r="WY194" s="21"/>
      <c r="WZ194" s="21"/>
      <c r="XA194" s="21"/>
      <c r="XB194" s="21"/>
      <c r="XC194" s="21"/>
      <c r="XD194" s="21"/>
      <c r="XE194" s="21"/>
      <c r="XF194" s="21"/>
      <c r="XG194" s="21"/>
      <c r="XH194" s="21"/>
      <c r="XI194" s="21"/>
      <c r="XJ194" s="21"/>
      <c r="XK194" s="21"/>
      <c r="XL194" s="21"/>
      <c r="XM194" s="21"/>
      <c r="XN194" s="21"/>
      <c r="XO194" s="21"/>
      <c r="XP194" s="21"/>
      <c r="XQ194" s="21"/>
      <c r="XR194" s="21"/>
      <c r="XS194" s="21"/>
      <c r="XT194" s="21"/>
      <c r="XU194" s="21"/>
      <c r="XV194" s="21"/>
      <c r="XW194" s="21"/>
      <c r="XX194" s="21"/>
      <c r="XY194" s="21"/>
      <c r="XZ194" s="21"/>
      <c r="YA194" s="21"/>
      <c r="YB194" s="21"/>
      <c r="YC194" s="21"/>
      <c r="YD194" s="21"/>
      <c r="YE194" s="21"/>
      <c r="YF194" s="21"/>
      <c r="YG194" s="21"/>
      <c r="YH194" s="21"/>
      <c r="YI194" s="21"/>
      <c r="YJ194" s="21"/>
      <c r="YK194" s="21"/>
      <c r="YL194" s="21"/>
      <c r="YM194" s="21"/>
      <c r="YN194" s="21"/>
      <c r="YO194" s="21"/>
      <c r="YP194" s="21"/>
      <c r="YQ194" s="21"/>
      <c r="YR194" s="21"/>
      <c r="YS194" s="21"/>
      <c r="YT194" s="21"/>
      <c r="YU194" s="21"/>
      <c r="YV194" s="21"/>
      <c r="YW194" s="21"/>
      <c r="YX194" s="21"/>
      <c r="YY194" s="21"/>
      <c r="YZ194" s="21"/>
      <c r="ZA194" s="21"/>
      <c r="ZB194" s="21"/>
      <c r="ZC194" s="21"/>
      <c r="ZD194" s="21"/>
      <c r="ZE194" s="21"/>
      <c r="ZF194" s="21"/>
      <c r="ZG194" s="21"/>
      <c r="ZH194" s="21"/>
      <c r="ZI194" s="21"/>
      <c r="ZJ194" s="21"/>
      <c r="ZK194" s="21"/>
      <c r="ZL194" s="21"/>
      <c r="ZM194" s="21"/>
      <c r="ZN194" s="21"/>
      <c r="ZO194" s="21"/>
      <c r="ZP194" s="21"/>
      <c r="ZQ194" s="21"/>
      <c r="ZR194" s="21"/>
      <c r="ZS194" s="21"/>
      <c r="ZT194" s="21"/>
      <c r="ZU194" s="21"/>
      <c r="ZV194" s="21"/>
      <c r="ZW194" s="21"/>
      <c r="ZX194" s="21"/>
      <c r="ZY194" s="21"/>
      <c r="ZZ194" s="21"/>
      <c r="AAA194" s="21"/>
      <c r="AAB194" s="21"/>
      <c r="AAC194" s="21"/>
      <c r="AAD194" s="21"/>
      <c r="AAE194" s="21"/>
      <c r="AAF194" s="21"/>
      <c r="AAG194" s="21"/>
      <c r="AAH194" s="21"/>
      <c r="AAI194" s="21"/>
      <c r="AAJ194" s="21"/>
      <c r="AAK194" s="21"/>
      <c r="AAL194" s="21"/>
      <c r="AAM194" s="21"/>
      <c r="AAN194" s="21"/>
      <c r="AAO194" s="21"/>
      <c r="AAP194" s="21"/>
      <c r="AAQ194" s="21"/>
      <c r="AAR194" s="21"/>
      <c r="AAS194" s="21"/>
      <c r="AAT194" s="21"/>
      <c r="AAU194" s="21"/>
      <c r="AAV194" s="21"/>
      <c r="AAW194" s="21"/>
      <c r="AAX194" s="21"/>
      <c r="AAY194" s="21"/>
      <c r="AAZ194" s="21"/>
      <c r="ABA194" s="21"/>
      <c r="ABB194" s="21"/>
      <c r="ABC194" s="21"/>
      <c r="ABD194" s="21"/>
      <c r="ABE194" s="21"/>
      <c r="ABF194" s="21"/>
      <c r="ABG194" s="21"/>
      <c r="ABH194" s="21"/>
      <c r="ABI194" s="21"/>
      <c r="ABJ194" s="21"/>
      <c r="ABK194" s="21"/>
      <c r="ABL194" s="21"/>
      <c r="ABM194" s="21"/>
      <c r="ABN194" s="21"/>
      <c r="ABO194" s="21"/>
      <c r="ABP194" s="21"/>
      <c r="ABQ194" s="21"/>
      <c r="ABR194" s="21"/>
      <c r="ABS194" s="21"/>
      <c r="ABT194" s="21"/>
      <c r="ABU194" s="21"/>
      <c r="ABV194" s="21"/>
      <c r="ABW194" s="21"/>
      <c r="ABX194" s="21"/>
      <c r="ABY194" s="21"/>
      <c r="ABZ194" s="21"/>
      <c r="ACA194" s="21"/>
      <c r="ACB194" s="21"/>
      <c r="ACC194" s="21"/>
      <c r="ACD194" s="21"/>
      <c r="ACE194" s="21"/>
      <c r="ACF194" s="21"/>
      <c r="ACG194" s="21"/>
      <c r="ACH194" s="21"/>
      <c r="ACI194" s="21"/>
      <c r="ACJ194" s="21"/>
      <c r="ACK194" s="21"/>
      <c r="ACL194" s="21"/>
      <c r="ACM194" s="21"/>
      <c r="ACN194" s="21"/>
      <c r="ACO194" s="21"/>
      <c r="ACP194" s="21"/>
      <c r="ACQ194" s="21"/>
      <c r="ACR194" s="21"/>
      <c r="ACS194" s="21"/>
      <c r="ACT194" s="21"/>
      <c r="ACU194" s="21"/>
      <c r="ACV194" s="21"/>
      <c r="ACW194" s="21"/>
      <c r="ACX194" s="21"/>
      <c r="ACY194" s="21"/>
      <c r="ACZ194" s="21"/>
      <c r="ADA194" s="21"/>
      <c r="ADB194" s="21"/>
      <c r="ADC194" s="21"/>
      <c r="ADD194" s="21"/>
      <c r="ADE194" s="21"/>
      <c r="ADF194" s="21"/>
      <c r="ADG194" s="21"/>
      <c r="ADH194" s="21"/>
      <c r="ADI194" s="21"/>
      <c r="ADJ194" s="21"/>
      <c r="ADK194" s="21"/>
      <c r="ADL194" s="21"/>
      <c r="ADM194" s="21"/>
      <c r="ADN194" s="21"/>
      <c r="ADO194" s="21"/>
      <c r="ADP194" s="21"/>
      <c r="ADQ194" s="21"/>
      <c r="ADR194" s="21"/>
      <c r="ADS194" s="21"/>
      <c r="ADT194" s="21"/>
      <c r="ADU194" s="21"/>
      <c r="ADV194" s="21"/>
      <c r="ADW194" s="21"/>
      <c r="ADX194" s="21"/>
      <c r="ADY194" s="21"/>
      <c r="ADZ194" s="21"/>
      <c r="AEA194" s="21"/>
      <c r="AEB194" s="21"/>
      <c r="AEC194" s="21"/>
      <c r="AED194" s="21"/>
      <c r="AEE194" s="21"/>
      <c r="AEF194" s="21"/>
      <c r="AEG194" s="21"/>
      <c r="AEH194" s="21"/>
      <c r="AEI194" s="21"/>
      <c r="AEJ194" s="21"/>
      <c r="AEK194" s="21"/>
      <c r="AEL194" s="21"/>
      <c r="AEM194" s="21"/>
      <c r="AEN194" s="21"/>
      <c r="AEO194" s="21"/>
      <c r="AEP194" s="21"/>
      <c r="AEQ194" s="21"/>
      <c r="AER194" s="21"/>
      <c r="AES194" s="21"/>
      <c r="AET194" s="21"/>
      <c r="AEU194" s="21"/>
      <c r="AEV194" s="21"/>
      <c r="AEW194" s="21"/>
      <c r="AEX194" s="21"/>
      <c r="AEY194" s="21"/>
      <c r="AEZ194" s="21"/>
      <c r="AFA194" s="21"/>
      <c r="AFB194" s="21"/>
      <c r="AFC194" s="21"/>
      <c r="AFD194" s="21"/>
      <c r="AFE194" s="21"/>
      <c r="AFF194" s="21"/>
      <c r="AFG194" s="21"/>
      <c r="AFH194" s="21"/>
      <c r="AFI194" s="21"/>
      <c r="AFJ194" s="21"/>
      <c r="AFK194" s="21"/>
      <c r="AFL194" s="21"/>
      <c r="AFM194" s="21"/>
      <c r="AFN194" s="21"/>
      <c r="AFO194" s="21"/>
      <c r="AFP194" s="21"/>
      <c r="AFQ194" s="21"/>
      <c r="AFR194" s="21"/>
      <c r="AFS194" s="21"/>
      <c r="AFT194" s="21"/>
      <c r="AFU194" s="21"/>
      <c r="AFV194" s="21"/>
      <c r="AFW194" s="21"/>
      <c r="AFX194" s="21"/>
      <c r="AFY194" s="21"/>
      <c r="AFZ194" s="21"/>
      <c r="AGA194" s="21"/>
      <c r="AGB194" s="21"/>
      <c r="AGC194" s="21"/>
      <c r="AGD194" s="21"/>
      <c r="AGE194" s="21"/>
      <c r="AGF194" s="21"/>
      <c r="AGG194" s="21"/>
      <c r="AGH194" s="21"/>
      <c r="AGI194" s="21"/>
      <c r="AGJ194" s="21"/>
      <c r="AGK194" s="21"/>
      <c r="AGL194" s="21"/>
      <c r="AGM194" s="21"/>
      <c r="AGN194" s="21"/>
      <c r="AGO194" s="21"/>
      <c r="AGP194" s="21"/>
      <c r="AGQ194" s="21"/>
      <c r="AGR194" s="21"/>
      <c r="AGS194" s="21"/>
      <c r="AGT194" s="21"/>
      <c r="AGU194" s="21"/>
      <c r="AGV194" s="21"/>
      <c r="AGW194" s="21"/>
      <c r="AGX194" s="21"/>
      <c r="AGY194" s="21"/>
      <c r="AGZ194" s="21"/>
      <c r="AHA194" s="21"/>
      <c r="AHB194" s="21"/>
      <c r="AHC194" s="21"/>
      <c r="AHD194" s="21"/>
      <c r="AHE194" s="21"/>
      <c r="AHF194" s="21"/>
      <c r="AHG194" s="21"/>
      <c r="AHH194" s="21"/>
      <c r="AHI194" s="21"/>
      <c r="AHJ194" s="21"/>
      <c r="AHK194" s="21"/>
      <c r="AHL194" s="21"/>
      <c r="AHM194" s="21"/>
      <c r="AHN194" s="21"/>
      <c r="AHO194" s="21"/>
      <c r="AHP194" s="21"/>
      <c r="AHQ194" s="21"/>
      <c r="AHR194" s="21"/>
      <c r="AHS194" s="21"/>
      <c r="AHT194" s="21"/>
      <c r="AHU194" s="21"/>
      <c r="AHV194" s="21"/>
      <c r="AHW194" s="21"/>
      <c r="AHX194" s="21"/>
      <c r="AHY194" s="21"/>
      <c r="AHZ194" s="21"/>
      <c r="AIA194" s="21"/>
      <c r="AIB194" s="21"/>
      <c r="AIC194" s="21"/>
      <c r="AID194" s="21"/>
      <c r="AIE194" s="21"/>
      <c r="AIF194" s="21"/>
      <c r="AIG194" s="21"/>
      <c r="AIH194" s="21"/>
      <c r="AII194" s="21"/>
      <c r="AIJ194" s="21"/>
      <c r="AIK194" s="21"/>
      <c r="AIL194" s="21"/>
      <c r="AIM194" s="21"/>
      <c r="AIN194" s="21"/>
      <c r="AIO194" s="21"/>
      <c r="AIP194" s="21"/>
      <c r="AIQ194" s="21"/>
      <c r="AIR194" s="21"/>
      <c r="AIS194" s="21"/>
      <c r="AIT194" s="21"/>
      <c r="AIU194" s="21"/>
      <c r="AIV194" s="21"/>
      <c r="AIW194" s="21"/>
      <c r="AIX194" s="21"/>
      <c r="AIY194" s="21"/>
      <c r="AIZ194" s="21"/>
      <c r="AJA194" s="21"/>
      <c r="AJB194" s="21"/>
      <c r="AJC194" s="21"/>
      <c r="AJD194" s="21"/>
      <c r="AJE194" s="21"/>
      <c r="AJF194" s="21"/>
      <c r="AJG194" s="21"/>
      <c r="AJH194" s="21"/>
      <c r="AJI194" s="21"/>
      <c r="AJJ194" s="21"/>
      <c r="AJK194" s="21"/>
      <c r="AJL194" s="21"/>
      <c r="AJM194" s="21"/>
      <c r="AJN194" s="21"/>
      <c r="AJO194" s="21"/>
      <c r="AJP194" s="21"/>
      <c r="AJQ194" s="21"/>
      <c r="AJR194" s="21"/>
      <c r="AJS194" s="21"/>
      <c r="AJT194" s="21"/>
      <c r="AJU194" s="21"/>
      <c r="AJV194" s="21"/>
      <c r="AJW194" s="21"/>
      <c r="AJX194" s="21"/>
      <c r="AJY194" s="21"/>
      <c r="AJZ194" s="21"/>
      <c r="AKA194" s="21"/>
      <c r="AKB194" s="21"/>
      <c r="AKC194" s="21"/>
      <c r="AKD194" s="21"/>
      <c r="AKE194" s="21"/>
      <c r="AKF194" s="21"/>
      <c r="AKG194" s="21"/>
      <c r="AKH194" s="21"/>
      <c r="AKI194" s="21"/>
      <c r="AKJ194" s="21"/>
      <c r="AKK194" s="21"/>
      <c r="AKL194" s="21"/>
      <c r="AKM194" s="21"/>
      <c r="AKN194" s="21"/>
      <c r="AKO194" s="21"/>
      <c r="AKP194" s="21"/>
      <c r="AKQ194" s="21"/>
      <c r="AKR194" s="21"/>
      <c r="AKS194" s="21"/>
      <c r="AKT194" s="21"/>
      <c r="AKU194" s="21"/>
      <c r="AKV194" s="21"/>
      <c r="AKW194" s="21"/>
      <c r="AKX194" s="21"/>
      <c r="AKY194" s="21"/>
      <c r="AKZ194" s="21"/>
      <c r="ALA194" s="21"/>
      <c r="ALB194" s="21"/>
      <c r="ALC194" s="21"/>
      <c r="ALD194" s="21"/>
      <c r="ALE194" s="21"/>
      <c r="ALF194" s="21"/>
      <c r="ALG194" s="21"/>
      <c r="ALH194" s="21"/>
      <c r="ALI194" s="21"/>
      <c r="ALJ194" s="21"/>
      <c r="ALK194" s="21"/>
      <c r="ALL194" s="21"/>
      <c r="ALM194" s="21"/>
      <c r="ALN194" s="21"/>
      <c r="ALO194" s="21"/>
      <c r="ALP194" s="21"/>
      <c r="ALQ194" s="21"/>
      <c r="ALR194" s="21"/>
      <c r="ALS194" s="21"/>
      <c r="ALT194" s="21"/>
      <c r="ALU194" s="21"/>
      <c r="ALV194" s="21"/>
      <c r="ALW194" s="21"/>
      <c r="ALX194" s="21"/>
      <c r="ALY194" s="21"/>
      <c r="ALZ194" s="21"/>
      <c r="AMA194" s="21"/>
      <c r="AMB194" s="21"/>
      <c r="AMC194" s="21"/>
      <c r="AMD194" s="21"/>
      <c r="AME194" s="21"/>
      <c r="AMF194" s="21"/>
      <c r="AMG194" s="21"/>
      <c r="AMH194" s="21"/>
      <c r="AMI194" s="21"/>
      <c r="AMJ194" s="21"/>
      <c r="AMK194" s="21"/>
      <c r="AML194" s="21"/>
      <c r="AMM194" s="21"/>
      <c r="AMN194" s="21"/>
      <c r="AMO194" s="21"/>
      <c r="AMP194" s="21"/>
      <c r="AMQ194" s="21"/>
      <c r="AMR194" s="21"/>
      <c r="AMS194" s="21"/>
      <c r="AMT194" s="21"/>
      <c r="AMU194" s="21"/>
      <c r="AMV194" s="21"/>
      <c r="AMW194" s="21"/>
      <c r="AMX194" s="21"/>
      <c r="AMY194" s="21"/>
      <c r="AMZ194" s="21"/>
      <c r="ANA194" s="21"/>
      <c r="ANB194" s="21"/>
      <c r="ANC194" s="21"/>
      <c r="AND194" s="21"/>
      <c r="ANE194" s="21"/>
      <c r="ANF194" s="21"/>
      <c r="ANG194" s="21"/>
      <c r="ANH194" s="21"/>
      <c r="ANI194" s="21"/>
      <c r="ANJ194" s="21"/>
      <c r="ANK194" s="21"/>
      <c r="ANL194" s="21"/>
      <c r="ANM194" s="21"/>
      <c r="ANN194" s="21"/>
      <c r="ANO194" s="21"/>
      <c r="ANP194" s="21"/>
      <c r="ANQ194" s="21"/>
      <c r="ANR194" s="21"/>
      <c r="ANS194" s="21"/>
      <c r="ANT194" s="21"/>
      <c r="ANU194" s="21"/>
      <c r="ANV194" s="21"/>
      <c r="ANW194" s="21"/>
      <c r="ANX194" s="21"/>
      <c r="ANY194" s="21"/>
      <c r="ANZ194" s="21"/>
      <c r="AOA194" s="21"/>
      <c r="AOB194" s="21"/>
      <c r="AOC194" s="21"/>
      <c r="AOD194" s="21"/>
      <c r="AOE194" s="21"/>
      <c r="AOF194" s="21"/>
      <c r="AOG194" s="21"/>
      <c r="AOH194" s="21"/>
      <c r="AOI194" s="21"/>
      <c r="AOJ194" s="21"/>
      <c r="AOK194" s="21"/>
      <c r="AOL194" s="21"/>
      <c r="AOM194" s="21"/>
      <c r="AON194" s="21"/>
      <c r="AOO194" s="21"/>
      <c r="AOP194" s="21"/>
      <c r="AOQ194" s="21"/>
      <c r="AOR194" s="21"/>
      <c r="AOS194" s="21"/>
      <c r="AOT194" s="21"/>
      <c r="AOU194" s="21"/>
      <c r="AOV194" s="21"/>
      <c r="AOW194" s="21"/>
      <c r="AOX194" s="21"/>
      <c r="AOY194" s="21"/>
      <c r="AOZ194" s="21"/>
      <c r="APA194" s="21"/>
      <c r="APB194" s="21"/>
      <c r="APC194" s="21"/>
      <c r="APD194" s="21"/>
      <c r="APE194" s="21"/>
      <c r="APF194" s="21"/>
      <c r="APG194" s="21"/>
      <c r="APH194" s="21"/>
      <c r="API194" s="21"/>
      <c r="APJ194" s="21"/>
      <c r="APK194" s="21"/>
      <c r="APL194" s="21"/>
      <c r="APM194" s="21"/>
      <c r="APN194" s="21"/>
      <c r="APO194" s="21"/>
      <c r="APP194" s="21"/>
      <c r="APQ194" s="21"/>
      <c r="APR194" s="21"/>
      <c r="APS194" s="21"/>
      <c r="APT194" s="21"/>
      <c r="APU194" s="21"/>
      <c r="APV194" s="21"/>
      <c r="APW194" s="21"/>
      <c r="APX194" s="21"/>
      <c r="APY194" s="21"/>
      <c r="APZ194" s="21"/>
      <c r="AQA194" s="21"/>
      <c r="AQB194" s="21"/>
      <c r="AQC194" s="21"/>
      <c r="AQD194" s="21"/>
      <c r="AQE194" s="21"/>
      <c r="AQF194" s="21"/>
      <c r="AQG194" s="21"/>
      <c r="AQH194" s="21"/>
      <c r="AQI194" s="21"/>
      <c r="AQJ194" s="21"/>
      <c r="AQK194" s="21"/>
      <c r="AQL194" s="21"/>
      <c r="AQM194" s="21"/>
      <c r="AQN194" s="21"/>
      <c r="AQO194" s="21"/>
      <c r="AQP194" s="21"/>
      <c r="AQQ194" s="21"/>
      <c r="AQR194" s="21"/>
      <c r="AQS194" s="21"/>
      <c r="AQT194" s="21"/>
      <c r="AQU194" s="21"/>
      <c r="AQV194" s="21"/>
      <c r="AQW194" s="21"/>
      <c r="AQX194" s="21"/>
      <c r="AQY194" s="21"/>
      <c r="AQZ194" s="21"/>
      <c r="ARA194" s="21"/>
      <c r="ARB194" s="21"/>
      <c r="ARC194" s="21"/>
      <c r="ARD194" s="21"/>
      <c r="ARE194" s="21"/>
      <c r="ARF194" s="21"/>
      <c r="ARG194" s="21"/>
      <c r="ARH194" s="21"/>
      <c r="ARI194" s="21"/>
      <c r="ARJ194" s="21"/>
      <c r="ARK194" s="21"/>
      <c r="ARL194" s="21"/>
      <c r="ARM194" s="21"/>
      <c r="ARN194" s="21"/>
      <c r="ARO194" s="21"/>
      <c r="ARP194" s="21"/>
      <c r="ARQ194" s="21"/>
      <c r="ARR194" s="21"/>
      <c r="ARS194" s="21"/>
      <c r="ART194" s="21"/>
      <c r="ARU194" s="21"/>
      <c r="ARV194" s="21"/>
      <c r="ARW194" s="21"/>
      <c r="ARX194" s="21"/>
      <c r="ARY194" s="21"/>
      <c r="ARZ194" s="21"/>
      <c r="ASA194" s="21"/>
      <c r="ASB194" s="21"/>
      <c r="ASC194" s="21"/>
      <c r="ASD194" s="21"/>
      <c r="ASE194" s="21"/>
      <c r="ASF194" s="21"/>
      <c r="ASG194" s="21"/>
      <c r="ASH194" s="21"/>
      <c r="ASI194" s="21"/>
      <c r="ASJ194" s="21"/>
      <c r="ASK194" s="21"/>
      <c r="ASL194" s="21"/>
      <c r="ASM194" s="21"/>
      <c r="ASN194" s="21"/>
      <c r="ASO194" s="21"/>
      <c r="ASP194" s="21"/>
      <c r="ASQ194" s="21"/>
      <c r="ASR194" s="21"/>
      <c r="ASS194" s="21"/>
      <c r="AST194" s="21"/>
      <c r="ASU194" s="21"/>
      <c r="ASV194" s="21"/>
      <c r="ASW194" s="21"/>
      <c r="ASX194" s="21"/>
      <c r="ASY194" s="21"/>
      <c r="ASZ194" s="21"/>
      <c r="ATA194" s="21"/>
      <c r="ATB194" s="21"/>
      <c r="ATC194" s="21"/>
      <c r="ATD194" s="21"/>
      <c r="ATE194" s="21"/>
      <c r="ATF194" s="21"/>
      <c r="ATG194" s="21"/>
      <c r="ATH194" s="21"/>
      <c r="ATI194" s="21"/>
      <c r="ATJ194" s="21"/>
      <c r="ATK194" s="21"/>
      <c r="ATL194" s="21"/>
      <c r="ATM194" s="21"/>
      <c r="ATN194" s="21"/>
      <c r="ATO194" s="21"/>
      <c r="ATP194" s="21"/>
      <c r="ATQ194" s="21"/>
      <c r="ATR194" s="21"/>
      <c r="ATS194" s="21"/>
      <c r="ATT194" s="21"/>
      <c r="ATU194" s="21"/>
      <c r="ATV194" s="21"/>
      <c r="ATW194" s="21"/>
      <c r="ATX194" s="21"/>
      <c r="ATY194" s="21"/>
      <c r="ATZ194" s="21"/>
      <c r="AUA194" s="21"/>
      <c r="AUB194" s="21"/>
      <c r="AUC194" s="21"/>
      <c r="AUD194" s="21"/>
      <c r="AUE194" s="21"/>
      <c r="AUF194" s="21"/>
      <c r="AUG194" s="21"/>
      <c r="AUH194" s="21"/>
      <c r="AUI194" s="21"/>
      <c r="AUJ194" s="21"/>
      <c r="AUK194" s="21"/>
      <c r="AUL194" s="21"/>
      <c r="AUM194" s="21"/>
      <c r="AUN194" s="21"/>
      <c r="AUO194" s="21"/>
      <c r="AUP194" s="21"/>
      <c r="AUQ194" s="21"/>
      <c r="AUR194" s="21"/>
      <c r="AUS194" s="21"/>
      <c r="AUT194" s="21"/>
      <c r="AUU194" s="21"/>
      <c r="AUV194" s="21"/>
      <c r="AUW194" s="21"/>
      <c r="AUX194" s="21"/>
      <c r="AUY194" s="21"/>
      <c r="AUZ194" s="21"/>
      <c r="AVA194" s="21"/>
      <c r="AVB194" s="21"/>
      <c r="AVC194" s="21"/>
      <c r="AVD194" s="21"/>
      <c r="AVE194" s="21"/>
      <c r="AVF194" s="21"/>
      <c r="AVG194" s="21"/>
      <c r="AVH194" s="21"/>
      <c r="AVI194" s="21"/>
      <c r="AVJ194" s="21"/>
      <c r="AVK194" s="21"/>
      <c r="AVL194" s="21"/>
      <c r="AVM194" s="21"/>
      <c r="AVN194" s="21"/>
      <c r="AVO194" s="21"/>
      <c r="AVP194" s="21"/>
      <c r="AVQ194" s="21"/>
      <c r="AVR194" s="21"/>
      <c r="AVS194" s="21"/>
      <c r="AVT194" s="21"/>
      <c r="AVU194" s="21"/>
      <c r="AVV194" s="21"/>
      <c r="AVW194" s="21"/>
      <c r="AVX194" s="21"/>
      <c r="AVY194" s="21"/>
      <c r="AVZ194" s="21"/>
      <c r="AWA194" s="21"/>
      <c r="AWB194" s="21"/>
      <c r="AWC194" s="21"/>
      <c r="AWD194" s="21"/>
      <c r="AWE194" s="21"/>
      <c r="AWF194" s="21"/>
      <c r="AWG194" s="21"/>
      <c r="AWH194" s="21"/>
      <c r="AWI194" s="21"/>
      <c r="AWJ194" s="21"/>
      <c r="AWK194" s="21"/>
      <c r="AWL194" s="21"/>
      <c r="AWM194" s="21"/>
      <c r="AWN194" s="21"/>
      <c r="AWO194" s="21"/>
      <c r="AWP194" s="21"/>
      <c r="AWQ194" s="21"/>
      <c r="AWR194" s="21"/>
      <c r="AWS194" s="21"/>
      <c r="AWT194" s="21"/>
      <c r="AWU194" s="21"/>
      <c r="AWV194" s="21"/>
      <c r="AWW194" s="21"/>
      <c r="AWX194" s="21"/>
      <c r="AWY194" s="21"/>
      <c r="AWZ194" s="21"/>
      <c r="AXA194" s="21"/>
      <c r="AXB194" s="21"/>
      <c r="AXC194" s="21"/>
      <c r="AXD194" s="21"/>
      <c r="AXE194" s="21"/>
      <c r="AXF194" s="21"/>
      <c r="AXG194" s="21"/>
      <c r="AXH194" s="21"/>
      <c r="AXI194" s="21"/>
      <c r="AXJ194" s="21"/>
      <c r="AXK194" s="21"/>
      <c r="AXL194" s="21"/>
      <c r="AXM194" s="21"/>
      <c r="AXN194" s="21"/>
      <c r="AXO194" s="21"/>
      <c r="AXP194" s="21"/>
      <c r="AXQ194" s="21"/>
      <c r="AXR194" s="21"/>
      <c r="AXS194" s="21"/>
      <c r="AXT194" s="21"/>
      <c r="AXU194" s="21"/>
      <c r="AXV194" s="21"/>
      <c r="AXW194" s="21"/>
      <c r="AXX194" s="21"/>
      <c r="AXY194" s="21"/>
      <c r="AXZ194" s="21"/>
      <c r="AYA194" s="21"/>
      <c r="AYB194" s="21"/>
      <c r="AYC194" s="21"/>
      <c r="AYD194" s="21"/>
      <c r="AYE194" s="21"/>
      <c r="AYF194" s="21"/>
      <c r="AYG194" s="21"/>
      <c r="AYH194" s="21"/>
      <c r="AYI194" s="21"/>
      <c r="AYJ194" s="21"/>
      <c r="AYK194" s="21"/>
      <c r="AYL194" s="21"/>
      <c r="AYM194" s="21"/>
      <c r="AYN194" s="21"/>
      <c r="AYO194" s="21"/>
      <c r="AYP194" s="21"/>
      <c r="AYQ194" s="21"/>
      <c r="AYR194" s="21"/>
      <c r="AYS194" s="21"/>
      <c r="AYT194" s="21"/>
      <c r="AYU194" s="21"/>
      <c r="AYV194" s="21"/>
      <c r="AYW194" s="21"/>
      <c r="AYX194" s="21"/>
      <c r="AYY194" s="21"/>
      <c r="AYZ194" s="21"/>
      <c r="AZA194" s="21"/>
      <c r="AZB194" s="21"/>
      <c r="AZC194" s="21"/>
      <c r="AZD194" s="21"/>
      <c r="AZE194" s="21"/>
      <c r="AZF194" s="21"/>
      <c r="AZG194" s="21"/>
      <c r="AZH194" s="21"/>
      <c r="AZI194" s="21"/>
      <c r="AZJ194" s="21"/>
      <c r="AZK194" s="21"/>
      <c r="AZL194" s="21"/>
      <c r="AZM194" s="21"/>
      <c r="AZN194" s="21"/>
      <c r="AZO194" s="21"/>
      <c r="AZP194" s="21"/>
      <c r="AZQ194" s="21"/>
      <c r="AZR194" s="21"/>
      <c r="AZS194" s="21"/>
      <c r="AZT194" s="21"/>
      <c r="AZU194" s="21"/>
      <c r="AZV194" s="21"/>
      <c r="AZW194" s="21"/>
      <c r="AZX194" s="21"/>
      <c r="AZY194" s="21"/>
      <c r="AZZ194" s="21"/>
      <c r="BAA194" s="21"/>
      <c r="BAB194" s="21"/>
      <c r="BAC194" s="21"/>
      <c r="BAD194" s="21"/>
      <c r="BAE194" s="21"/>
      <c r="BAF194" s="21"/>
      <c r="BAG194" s="21"/>
      <c r="BAH194" s="21"/>
      <c r="BAI194" s="21"/>
      <c r="BAJ194" s="21"/>
      <c r="BAK194" s="21"/>
      <c r="BAL194" s="21"/>
      <c r="BAM194" s="21"/>
      <c r="BAN194" s="21"/>
      <c r="BAO194" s="21"/>
      <c r="BAP194" s="21"/>
      <c r="BAQ194" s="21"/>
      <c r="BAR194" s="21"/>
      <c r="BAS194" s="21"/>
      <c r="BAT194" s="21"/>
      <c r="BAU194" s="21"/>
      <c r="BAV194" s="21"/>
      <c r="BAW194" s="21"/>
      <c r="BAX194" s="21"/>
      <c r="BAY194" s="21"/>
      <c r="BAZ194" s="21"/>
      <c r="BBA194" s="21"/>
      <c r="BBB194" s="21"/>
      <c r="BBC194" s="21"/>
      <c r="BBD194" s="21"/>
      <c r="BBE194" s="21"/>
      <c r="BBF194" s="21"/>
      <c r="BBG194" s="21"/>
      <c r="BBH194" s="21"/>
      <c r="BBI194" s="21"/>
      <c r="BBJ194" s="21"/>
      <c r="BBK194" s="21"/>
      <c r="BBL194" s="21"/>
      <c r="BBM194" s="21"/>
      <c r="BBN194" s="21"/>
      <c r="BBO194" s="21"/>
      <c r="BBP194" s="21"/>
      <c r="BBQ194" s="21"/>
      <c r="BBR194" s="21"/>
      <c r="BBS194" s="21"/>
      <c r="BBT194" s="21"/>
      <c r="BBU194" s="21"/>
      <c r="BBV194" s="21"/>
      <c r="BBW194" s="21"/>
      <c r="BBX194" s="21"/>
      <c r="BBY194" s="21"/>
      <c r="BBZ194" s="21"/>
      <c r="BCA194" s="21"/>
      <c r="BCB194" s="21"/>
      <c r="BCC194" s="21"/>
      <c r="BCD194" s="21"/>
      <c r="BCE194" s="21"/>
      <c r="BCF194" s="21"/>
      <c r="BCG194" s="21"/>
      <c r="BCH194" s="21"/>
      <c r="BCI194" s="21"/>
      <c r="BCJ194" s="21"/>
      <c r="BCK194" s="21"/>
      <c r="BCL194" s="21"/>
      <c r="BCM194" s="21"/>
      <c r="BCN194" s="21"/>
      <c r="BCO194" s="21"/>
      <c r="BCP194" s="21"/>
      <c r="BCQ194" s="21"/>
      <c r="BCR194" s="21"/>
      <c r="BCS194" s="21"/>
      <c r="BCT194" s="21"/>
      <c r="BCU194" s="21"/>
      <c r="BCV194" s="21"/>
      <c r="BCW194" s="21"/>
      <c r="BCX194" s="21"/>
      <c r="BCY194" s="21"/>
      <c r="BCZ194" s="21"/>
      <c r="BDA194" s="21"/>
      <c r="BDB194" s="21"/>
      <c r="BDC194" s="21"/>
      <c r="BDD194" s="21"/>
      <c r="BDE194" s="21"/>
      <c r="BDF194" s="21"/>
      <c r="BDG194" s="21"/>
      <c r="BDH194" s="21"/>
      <c r="BDI194" s="21"/>
      <c r="BDJ194" s="21"/>
      <c r="BDK194" s="21"/>
      <c r="BDL194" s="21"/>
      <c r="BDM194" s="21"/>
      <c r="BDN194" s="21"/>
      <c r="BDO194" s="21"/>
      <c r="BDP194" s="21"/>
      <c r="BDQ194" s="21"/>
      <c r="BDR194" s="21"/>
      <c r="BDS194" s="21"/>
      <c r="BDT194" s="21"/>
      <c r="BDU194" s="21"/>
      <c r="BDV194" s="21"/>
      <c r="BDW194" s="21"/>
      <c r="BDX194" s="21"/>
      <c r="BDY194" s="21"/>
      <c r="BDZ194" s="21"/>
      <c r="BEA194" s="21"/>
      <c r="BEB194" s="21"/>
      <c r="BEC194" s="21"/>
      <c r="BED194" s="21"/>
      <c r="BEE194" s="21"/>
      <c r="BEF194" s="21"/>
      <c r="BEG194" s="21"/>
      <c r="BEH194" s="21"/>
      <c r="BEI194" s="21"/>
      <c r="BEJ194" s="21"/>
      <c r="BEK194" s="21"/>
      <c r="BEL194" s="21"/>
      <c r="BEM194" s="21"/>
      <c r="BEN194" s="21"/>
      <c r="BEO194" s="21"/>
      <c r="BEP194" s="21"/>
      <c r="BEQ194" s="21"/>
      <c r="BER194" s="21"/>
      <c r="BES194" s="21"/>
      <c r="BET194" s="21"/>
      <c r="BEU194" s="21"/>
      <c r="BEV194" s="21"/>
      <c r="BEW194" s="21"/>
      <c r="BEX194" s="21"/>
      <c r="BEY194" s="21"/>
      <c r="BEZ194" s="21"/>
      <c r="BFA194" s="21"/>
      <c r="BFB194" s="21"/>
      <c r="BFC194" s="21"/>
      <c r="BFD194" s="21"/>
      <c r="BFE194" s="21"/>
      <c r="BFF194" s="21"/>
      <c r="BFG194" s="21"/>
      <c r="BFH194" s="21"/>
      <c r="BFI194" s="21"/>
      <c r="BFJ194" s="21"/>
      <c r="BFK194" s="21"/>
      <c r="BFL194" s="21"/>
      <c r="BFM194" s="21"/>
      <c r="BFN194" s="21"/>
      <c r="BFO194" s="21"/>
      <c r="BFP194" s="21"/>
      <c r="BFQ194" s="21"/>
      <c r="BFR194" s="21"/>
      <c r="BFS194" s="21"/>
      <c r="BFT194" s="21"/>
      <c r="BFU194" s="21"/>
      <c r="BFV194" s="21"/>
      <c r="BFW194" s="21"/>
      <c r="BFX194" s="21"/>
      <c r="BFY194" s="21"/>
      <c r="BFZ194" s="21"/>
      <c r="BGA194" s="21"/>
      <c r="BGB194" s="21"/>
      <c r="BGC194" s="21"/>
      <c r="BGD194" s="21"/>
      <c r="BGE194" s="21"/>
      <c r="BGF194" s="21"/>
      <c r="BGG194" s="21"/>
      <c r="BGH194" s="21"/>
      <c r="BGI194" s="21"/>
      <c r="BGJ194" s="21"/>
      <c r="BGK194" s="21"/>
      <c r="BGL194" s="21"/>
      <c r="BGM194" s="21"/>
      <c r="BGN194" s="21"/>
      <c r="BGO194" s="21"/>
      <c r="BGP194" s="21"/>
      <c r="BGQ194" s="21"/>
      <c r="BGR194" s="21"/>
      <c r="BGS194" s="21"/>
      <c r="BGT194" s="21"/>
      <c r="BGU194" s="21"/>
      <c r="BGV194" s="21"/>
      <c r="BGW194" s="21"/>
      <c r="BGX194" s="21"/>
      <c r="BGY194" s="21"/>
      <c r="BGZ194" s="21"/>
      <c r="BHA194" s="21"/>
      <c r="BHB194" s="21"/>
      <c r="BHC194" s="21"/>
      <c r="BHD194" s="21"/>
      <c r="BHE194" s="21"/>
      <c r="BHF194" s="21"/>
      <c r="BHG194" s="21"/>
      <c r="BHH194" s="21"/>
      <c r="BHI194" s="21"/>
      <c r="BHJ194" s="21"/>
      <c r="BHK194" s="21"/>
      <c r="BHL194" s="21"/>
      <c r="BHM194" s="21"/>
      <c r="BHN194" s="21"/>
      <c r="BHO194" s="21"/>
      <c r="BHP194" s="21"/>
      <c r="BHQ194" s="21"/>
      <c r="BHR194" s="21"/>
      <c r="BHS194" s="21"/>
      <c r="BHT194" s="21"/>
      <c r="BHU194" s="21"/>
      <c r="BHV194" s="21"/>
      <c r="BHW194" s="21"/>
      <c r="BHX194" s="21"/>
      <c r="BHY194" s="21"/>
      <c r="BHZ194" s="21"/>
      <c r="BIA194" s="21"/>
      <c r="BIB194" s="21"/>
      <c r="BIC194" s="21"/>
      <c r="BID194" s="21"/>
      <c r="BIE194" s="21"/>
      <c r="BIF194" s="21"/>
      <c r="BIG194" s="21"/>
      <c r="BIH194" s="21"/>
      <c r="BII194" s="21"/>
      <c r="BIJ194" s="21"/>
      <c r="BIK194" s="21"/>
      <c r="BIL194" s="21"/>
      <c r="BIM194" s="21"/>
      <c r="BIN194" s="21"/>
      <c r="BIO194" s="21"/>
      <c r="BIP194" s="21"/>
      <c r="BIQ194" s="21"/>
      <c r="BIR194" s="21"/>
      <c r="BIS194" s="21"/>
      <c r="BIT194" s="21"/>
      <c r="BIU194" s="21"/>
      <c r="BIV194" s="21"/>
      <c r="BIW194" s="21"/>
      <c r="BIX194" s="21"/>
      <c r="BIY194" s="21"/>
      <c r="BIZ194" s="21"/>
      <c r="BJA194" s="21"/>
      <c r="BJB194" s="21"/>
      <c r="BJC194" s="21"/>
      <c r="BJD194" s="21"/>
      <c r="BJE194" s="21"/>
      <c r="BJF194" s="21"/>
      <c r="BJG194" s="21"/>
      <c r="BJH194" s="21"/>
      <c r="BJI194" s="21"/>
      <c r="BJJ194" s="21"/>
      <c r="BJK194" s="21"/>
      <c r="BJL194" s="21"/>
      <c r="BJM194" s="21"/>
      <c r="BJN194" s="21"/>
      <c r="BJO194" s="21"/>
      <c r="BJP194" s="21"/>
      <c r="BJQ194" s="21"/>
      <c r="BJR194" s="21"/>
      <c r="BJS194" s="21"/>
      <c r="BJT194" s="21"/>
      <c r="BJU194" s="21"/>
      <c r="BJV194" s="21"/>
      <c r="BJW194" s="21"/>
      <c r="BJX194" s="21"/>
      <c r="BJY194" s="21"/>
      <c r="BJZ194" s="21"/>
      <c r="BKA194" s="21"/>
      <c r="BKB194" s="21"/>
      <c r="BKC194" s="21"/>
      <c r="BKD194" s="21"/>
      <c r="BKE194" s="21"/>
      <c r="BKF194" s="21"/>
      <c r="BKG194" s="21"/>
      <c r="BKH194" s="21"/>
      <c r="BKI194" s="21"/>
      <c r="BKJ194" s="21"/>
      <c r="BKK194" s="21"/>
      <c r="BKL194" s="21"/>
      <c r="BKM194" s="21"/>
      <c r="BKN194" s="21"/>
      <c r="BKO194" s="21"/>
      <c r="BKP194" s="21"/>
      <c r="BKQ194" s="21"/>
      <c r="BKR194" s="21"/>
      <c r="BKS194" s="21"/>
      <c r="BKT194" s="21"/>
      <c r="BKU194" s="21"/>
      <c r="BKV194" s="21"/>
      <c r="BKW194" s="21"/>
      <c r="BKX194" s="21"/>
      <c r="BKY194" s="21"/>
      <c r="BKZ194" s="21"/>
      <c r="BLA194" s="21"/>
      <c r="BLB194" s="21"/>
      <c r="BLC194" s="21"/>
      <c r="BLD194" s="21"/>
      <c r="BLE194" s="21"/>
      <c r="BLF194" s="21"/>
      <c r="BLG194" s="21"/>
      <c r="BLH194" s="21"/>
      <c r="BLI194" s="21"/>
      <c r="BLJ194" s="21"/>
      <c r="BLK194" s="21"/>
      <c r="BLL194" s="21"/>
      <c r="BLM194" s="21"/>
      <c r="BLN194" s="21"/>
      <c r="BLO194" s="21"/>
      <c r="BLP194" s="21"/>
      <c r="BLQ194" s="21"/>
      <c r="BLR194" s="21"/>
      <c r="BLS194" s="21"/>
      <c r="BLT194" s="21"/>
      <c r="BLU194" s="21"/>
      <c r="BLV194" s="21"/>
      <c r="BLW194" s="21"/>
      <c r="BLX194" s="21"/>
      <c r="BLY194" s="21"/>
      <c r="BLZ194" s="21"/>
      <c r="BMA194" s="21"/>
      <c r="BMB194" s="21"/>
      <c r="BMC194" s="21"/>
      <c r="BMD194" s="21"/>
      <c r="BME194" s="21"/>
      <c r="BMF194" s="21"/>
      <c r="BMG194" s="21"/>
      <c r="BMH194" s="21"/>
      <c r="BMI194" s="21"/>
      <c r="BMJ194" s="21"/>
      <c r="BMK194" s="21"/>
      <c r="BML194" s="21"/>
      <c r="BMM194" s="21"/>
      <c r="BMN194" s="21"/>
      <c r="BMO194" s="21"/>
      <c r="BMP194" s="21"/>
      <c r="BMQ194" s="21"/>
      <c r="BMR194" s="21"/>
      <c r="BMS194" s="21"/>
      <c r="BMT194" s="21"/>
      <c r="BMU194" s="21"/>
      <c r="BMV194" s="21"/>
      <c r="BMW194" s="21"/>
      <c r="BMX194" s="21"/>
      <c r="BMY194" s="21"/>
      <c r="BMZ194" s="21"/>
      <c r="BNA194" s="21"/>
      <c r="BNB194" s="21"/>
      <c r="BNC194" s="21"/>
      <c r="BND194" s="21"/>
      <c r="BNE194" s="21"/>
      <c r="BNF194" s="21"/>
      <c r="BNG194" s="21"/>
      <c r="BNH194" s="21"/>
      <c r="BNI194" s="21"/>
      <c r="BNJ194" s="21"/>
      <c r="BNK194" s="21"/>
      <c r="BNL194" s="21"/>
      <c r="BNM194" s="21"/>
      <c r="BNN194" s="21"/>
      <c r="BNO194" s="21"/>
      <c r="BNP194" s="21"/>
      <c r="BNQ194" s="21"/>
      <c r="BNR194" s="21"/>
      <c r="BNS194" s="21"/>
      <c r="BNT194" s="21"/>
      <c r="BNU194" s="21"/>
      <c r="BNV194" s="21"/>
      <c r="BNW194" s="21"/>
      <c r="BNX194" s="21"/>
      <c r="BNY194" s="21"/>
      <c r="BNZ194" s="21"/>
      <c r="BOA194" s="21"/>
      <c r="BOB194" s="21"/>
      <c r="BOC194" s="21"/>
      <c r="BOD194" s="21"/>
      <c r="BOE194" s="21"/>
      <c r="BOF194" s="21"/>
      <c r="BOG194" s="21"/>
      <c r="BOH194" s="21"/>
      <c r="BOI194" s="21"/>
      <c r="BOJ194" s="21"/>
      <c r="BOK194" s="21"/>
      <c r="BOL194" s="21"/>
      <c r="BOM194" s="21"/>
      <c r="BON194" s="21"/>
      <c r="BOO194" s="21"/>
      <c r="BOP194" s="21"/>
      <c r="BOQ194" s="21"/>
      <c r="BOR194" s="21"/>
      <c r="BOS194" s="21"/>
      <c r="BOT194" s="21"/>
      <c r="BOU194" s="21"/>
      <c r="BOV194" s="21"/>
      <c r="BOW194" s="21"/>
      <c r="BOX194" s="21"/>
      <c r="BOY194" s="21"/>
      <c r="BOZ194" s="21"/>
      <c r="BPA194" s="21"/>
      <c r="BPB194" s="21"/>
      <c r="BPC194" s="21"/>
      <c r="BPD194" s="21"/>
      <c r="BPE194" s="21"/>
      <c r="BPF194" s="21"/>
      <c r="BPG194" s="21"/>
      <c r="BPH194" s="21"/>
      <c r="BPI194" s="21"/>
      <c r="BPJ194" s="21"/>
      <c r="BPK194" s="21"/>
      <c r="BPL194" s="21"/>
      <c r="BPM194" s="21"/>
      <c r="BPN194" s="21"/>
      <c r="BPO194" s="21"/>
      <c r="BPP194" s="21"/>
      <c r="BPQ194" s="21"/>
      <c r="BPR194" s="21"/>
      <c r="BPS194" s="21"/>
      <c r="BPT194" s="21"/>
      <c r="BPU194" s="21"/>
      <c r="BPV194" s="21"/>
      <c r="BPW194" s="21"/>
      <c r="BPX194" s="21"/>
      <c r="BPY194" s="21"/>
      <c r="BPZ194" s="21"/>
      <c r="BQA194" s="21"/>
      <c r="BQB194" s="21"/>
      <c r="BQC194" s="21"/>
      <c r="BQD194" s="21"/>
      <c r="BQE194" s="21"/>
      <c r="BQF194" s="21"/>
      <c r="BQG194" s="21"/>
      <c r="BQH194" s="21"/>
      <c r="BQI194" s="21"/>
      <c r="BQJ194" s="21"/>
      <c r="BQK194" s="21"/>
      <c r="BQL194" s="21"/>
      <c r="BQM194" s="21"/>
      <c r="BQN194" s="21"/>
      <c r="BQO194" s="21"/>
      <c r="BQP194" s="21"/>
      <c r="BQQ194" s="21"/>
      <c r="BQR194" s="21"/>
      <c r="BQS194" s="21"/>
      <c r="BQT194" s="21"/>
      <c r="BQU194" s="21"/>
      <c r="BQV194" s="21"/>
      <c r="BQW194" s="21"/>
      <c r="BQX194" s="21"/>
      <c r="BQY194" s="21"/>
      <c r="BQZ194" s="21"/>
      <c r="BRA194" s="21"/>
      <c r="BRB194" s="21"/>
      <c r="BRC194" s="21"/>
      <c r="BRD194" s="21"/>
      <c r="BRE194" s="21"/>
      <c r="BRF194" s="21"/>
      <c r="BRG194" s="21"/>
      <c r="BRH194" s="21"/>
      <c r="BRI194" s="21"/>
      <c r="BRJ194" s="21"/>
      <c r="BRK194" s="21"/>
      <c r="BRL194" s="21"/>
      <c r="BRM194" s="21"/>
      <c r="BRN194" s="21"/>
      <c r="BRO194" s="21"/>
      <c r="BRP194" s="21"/>
      <c r="BRQ194" s="21"/>
      <c r="BRR194" s="21"/>
      <c r="BRS194" s="21"/>
      <c r="BRT194" s="21"/>
      <c r="BRU194" s="21"/>
      <c r="BRV194" s="21"/>
      <c r="BRW194" s="21"/>
      <c r="BRX194" s="21"/>
      <c r="BRY194" s="21"/>
      <c r="BRZ194" s="21"/>
      <c r="BSA194" s="21"/>
      <c r="BSB194" s="21"/>
      <c r="BSC194" s="21"/>
      <c r="BSD194" s="21"/>
      <c r="BSE194" s="21"/>
      <c r="BSF194" s="21"/>
      <c r="BSG194" s="21"/>
      <c r="BSH194" s="21"/>
      <c r="BSI194" s="21"/>
      <c r="BSJ194" s="21"/>
      <c r="BSK194" s="21"/>
      <c r="BSL194" s="21"/>
      <c r="BSM194" s="21"/>
      <c r="BSN194" s="21"/>
      <c r="BSO194" s="21"/>
      <c r="BSP194" s="21"/>
      <c r="BSQ194" s="21"/>
      <c r="BSR194" s="21"/>
      <c r="BSS194" s="21"/>
      <c r="BST194" s="21"/>
      <c r="BSU194" s="21"/>
      <c r="BSV194" s="21"/>
      <c r="BSW194" s="21"/>
      <c r="BSX194" s="21"/>
      <c r="BSY194" s="21"/>
      <c r="BSZ194" s="21"/>
      <c r="BTA194" s="21"/>
      <c r="BTB194" s="21"/>
      <c r="BTC194" s="21"/>
      <c r="BTD194" s="21"/>
      <c r="BTE194" s="21"/>
      <c r="BTF194" s="21"/>
      <c r="BTG194" s="21"/>
      <c r="BTH194" s="21"/>
      <c r="BTI194" s="21"/>
      <c r="BTJ194" s="21"/>
      <c r="BTK194" s="21"/>
      <c r="BTL194" s="21"/>
      <c r="BTM194" s="21"/>
      <c r="BTN194" s="21"/>
      <c r="BTO194" s="21"/>
      <c r="BTP194" s="21"/>
      <c r="BTQ194" s="21"/>
      <c r="BTR194" s="21"/>
      <c r="BTS194" s="21"/>
      <c r="BTT194" s="21"/>
      <c r="BTU194" s="21"/>
      <c r="BTV194" s="21"/>
      <c r="BTW194" s="21"/>
      <c r="BTX194" s="21"/>
      <c r="BTY194" s="21"/>
      <c r="BTZ194" s="21"/>
      <c r="BUA194" s="21"/>
      <c r="BUB194" s="21"/>
      <c r="BUC194" s="21"/>
      <c r="BUD194" s="21"/>
      <c r="BUE194" s="21"/>
      <c r="BUF194" s="21"/>
      <c r="BUG194" s="21"/>
      <c r="BUH194" s="21"/>
      <c r="BUI194" s="21"/>
      <c r="BUJ194" s="21"/>
      <c r="BUK194" s="21"/>
      <c r="BUL194" s="21"/>
      <c r="BUM194" s="21"/>
      <c r="BUN194" s="21"/>
      <c r="BUO194" s="21"/>
      <c r="BUP194" s="21"/>
      <c r="BUQ194" s="21"/>
      <c r="BUR194" s="21"/>
      <c r="BUS194" s="21"/>
      <c r="BUT194" s="21"/>
      <c r="BUU194" s="21"/>
      <c r="BUV194" s="21"/>
      <c r="BUW194" s="21"/>
      <c r="BUX194" s="21"/>
      <c r="BUY194" s="21"/>
      <c r="BUZ194" s="21"/>
      <c r="BVA194" s="21"/>
      <c r="BVB194" s="21"/>
      <c r="BVC194" s="21"/>
      <c r="BVD194" s="21"/>
      <c r="BVE194" s="21"/>
      <c r="BVF194" s="21"/>
      <c r="BVG194" s="21"/>
      <c r="BVH194" s="21"/>
      <c r="BVI194" s="21"/>
      <c r="BVJ194" s="21"/>
      <c r="BVK194" s="21"/>
      <c r="BVL194" s="21"/>
      <c r="BVM194" s="21"/>
      <c r="BVN194" s="21"/>
      <c r="BVO194" s="21"/>
      <c r="BVP194" s="21"/>
      <c r="BVQ194" s="21"/>
      <c r="BVR194" s="21"/>
      <c r="BVS194" s="21"/>
      <c r="BVT194" s="21"/>
      <c r="BVU194" s="21"/>
      <c r="BVV194" s="21"/>
      <c r="BVW194" s="21"/>
      <c r="BVX194" s="21"/>
      <c r="BVY194" s="21"/>
      <c r="BVZ194" s="21"/>
      <c r="BWA194" s="21"/>
      <c r="BWB194" s="21"/>
      <c r="BWC194" s="21"/>
      <c r="BWD194" s="21"/>
      <c r="BWE194" s="21"/>
      <c r="BWF194" s="21"/>
      <c r="BWG194" s="21"/>
      <c r="BWH194" s="21"/>
      <c r="BWI194" s="21"/>
      <c r="BWJ194" s="21"/>
      <c r="BWK194" s="21"/>
      <c r="BWL194" s="21"/>
      <c r="BWM194" s="21"/>
      <c r="BWN194" s="21"/>
      <c r="BWO194" s="21"/>
      <c r="BWP194" s="21"/>
      <c r="BWQ194" s="21"/>
      <c r="BWR194" s="21"/>
      <c r="BWS194" s="21"/>
      <c r="BWT194" s="21"/>
      <c r="BWU194" s="21"/>
      <c r="BWV194" s="21"/>
      <c r="BWW194" s="21"/>
      <c r="BWX194" s="21"/>
      <c r="BWY194" s="21"/>
      <c r="BWZ194" s="21"/>
      <c r="BXA194" s="21"/>
      <c r="BXB194" s="21"/>
      <c r="BXC194" s="21"/>
      <c r="BXD194" s="21"/>
      <c r="BXE194" s="21"/>
      <c r="BXF194" s="21"/>
      <c r="BXG194" s="21"/>
      <c r="BXH194" s="21"/>
      <c r="BXI194" s="21"/>
      <c r="BXJ194" s="21"/>
      <c r="BXK194" s="21"/>
      <c r="BXL194" s="21"/>
      <c r="BXM194" s="21"/>
      <c r="BXN194" s="21"/>
      <c r="BXO194" s="21"/>
      <c r="BXP194" s="21"/>
      <c r="BXQ194" s="21"/>
      <c r="BXR194" s="21"/>
      <c r="BXS194" s="21"/>
      <c r="BXT194" s="21"/>
      <c r="BXU194" s="21"/>
      <c r="BXV194" s="21"/>
      <c r="BXW194" s="21"/>
      <c r="BXX194" s="21"/>
      <c r="BXY194" s="21"/>
      <c r="BXZ194" s="21"/>
      <c r="BYA194" s="21"/>
      <c r="BYB194" s="21"/>
      <c r="BYC194" s="21"/>
      <c r="BYD194" s="21"/>
      <c r="BYE194" s="21"/>
      <c r="BYF194" s="21"/>
      <c r="BYG194" s="21"/>
      <c r="BYH194" s="21"/>
      <c r="BYI194" s="21"/>
      <c r="BYJ194" s="21"/>
      <c r="BYK194" s="21"/>
      <c r="BYL194" s="21"/>
      <c r="BYM194" s="21"/>
      <c r="BYN194" s="21"/>
      <c r="BYO194" s="21"/>
      <c r="BYP194" s="21"/>
      <c r="BYQ194" s="21"/>
      <c r="BYR194" s="21"/>
      <c r="BYS194" s="21"/>
      <c r="BYT194" s="21"/>
      <c r="BYU194" s="21"/>
      <c r="BYV194" s="21"/>
      <c r="BYW194" s="21"/>
      <c r="BYX194" s="21"/>
      <c r="BYY194" s="21"/>
      <c r="BYZ194" s="21"/>
      <c r="BZA194" s="21"/>
      <c r="BZB194" s="21"/>
      <c r="BZC194" s="21"/>
      <c r="BZD194" s="21"/>
      <c r="BZE194" s="21"/>
      <c r="BZF194" s="21"/>
      <c r="BZG194" s="21"/>
      <c r="BZH194" s="21"/>
      <c r="BZI194" s="21"/>
      <c r="BZJ194" s="21"/>
      <c r="BZK194" s="21"/>
      <c r="BZL194" s="21"/>
      <c r="BZM194" s="21"/>
      <c r="BZN194" s="21"/>
      <c r="BZO194" s="21"/>
      <c r="BZP194" s="21"/>
      <c r="BZQ194" s="21"/>
      <c r="BZR194" s="21"/>
      <c r="BZS194" s="21"/>
      <c r="BZT194" s="21"/>
      <c r="BZU194" s="21"/>
      <c r="BZV194" s="21"/>
      <c r="BZW194" s="21"/>
      <c r="BZX194" s="21"/>
      <c r="BZY194" s="21"/>
      <c r="BZZ194" s="21"/>
      <c r="CAA194" s="21"/>
      <c r="CAB194" s="21"/>
      <c r="CAC194" s="21"/>
      <c r="CAD194" s="21"/>
      <c r="CAE194" s="21"/>
      <c r="CAF194" s="21"/>
      <c r="CAG194" s="21"/>
      <c r="CAH194" s="21"/>
      <c r="CAI194" s="21"/>
      <c r="CAJ194" s="21"/>
      <c r="CAK194" s="21"/>
      <c r="CAL194" s="21"/>
      <c r="CAM194" s="21"/>
      <c r="CAN194" s="21"/>
      <c r="CAO194" s="21"/>
      <c r="CAP194" s="21"/>
      <c r="CAQ194" s="21"/>
      <c r="CAR194" s="21"/>
      <c r="CAS194" s="21"/>
      <c r="CAT194" s="21"/>
      <c r="CAU194" s="21"/>
      <c r="CAV194" s="21"/>
      <c r="CAW194" s="21"/>
      <c r="CAX194" s="21"/>
      <c r="CAY194" s="21"/>
      <c r="CAZ194" s="21"/>
      <c r="CBA194" s="21"/>
      <c r="CBB194" s="21"/>
      <c r="CBC194" s="21"/>
      <c r="CBD194" s="21"/>
      <c r="CBE194" s="21"/>
      <c r="CBF194" s="21"/>
      <c r="CBG194" s="21"/>
      <c r="CBH194" s="21"/>
      <c r="CBI194" s="21"/>
      <c r="CBJ194" s="21"/>
      <c r="CBK194" s="21"/>
      <c r="CBL194" s="21"/>
      <c r="CBM194" s="21"/>
      <c r="CBN194" s="21"/>
      <c r="CBO194" s="21"/>
      <c r="CBP194" s="21"/>
      <c r="CBQ194" s="21"/>
      <c r="CBR194" s="21"/>
      <c r="CBS194" s="21"/>
      <c r="CBT194" s="21"/>
      <c r="CBU194" s="21"/>
      <c r="CBV194" s="21"/>
      <c r="CBW194" s="21"/>
      <c r="CBX194" s="21"/>
      <c r="CBY194" s="21"/>
      <c r="CBZ194" s="21"/>
      <c r="CCA194" s="21"/>
      <c r="CCB194" s="21"/>
      <c r="CCC194" s="21"/>
      <c r="CCD194" s="21"/>
      <c r="CCE194" s="21"/>
      <c r="CCF194" s="21"/>
      <c r="CCG194" s="21"/>
      <c r="CCH194" s="21"/>
      <c r="CCI194" s="21"/>
      <c r="CCJ194" s="21"/>
      <c r="CCK194" s="21"/>
      <c r="CCL194" s="21"/>
      <c r="CCM194" s="21"/>
      <c r="CCN194" s="21"/>
      <c r="CCO194" s="21"/>
      <c r="CCP194" s="21"/>
      <c r="CCQ194" s="21"/>
      <c r="CCR194" s="21"/>
      <c r="CCS194" s="21"/>
      <c r="CCT194" s="21"/>
      <c r="CCU194" s="21"/>
      <c r="CCV194" s="21"/>
      <c r="CCW194" s="21"/>
      <c r="CCX194" s="21"/>
      <c r="CCY194" s="21"/>
      <c r="CCZ194" s="21"/>
      <c r="CDA194" s="21"/>
      <c r="CDB194" s="21"/>
      <c r="CDC194" s="21"/>
      <c r="CDD194" s="21"/>
      <c r="CDE194" s="21"/>
      <c r="CDF194" s="21"/>
      <c r="CDG194" s="21"/>
      <c r="CDH194" s="21"/>
      <c r="CDI194" s="21"/>
      <c r="CDJ194" s="21"/>
      <c r="CDK194" s="21"/>
      <c r="CDL194" s="21"/>
      <c r="CDM194" s="21"/>
      <c r="CDN194" s="21"/>
      <c r="CDO194" s="21"/>
      <c r="CDP194" s="21"/>
      <c r="CDQ194" s="21"/>
      <c r="CDR194" s="21"/>
      <c r="CDS194" s="21"/>
      <c r="CDT194" s="21"/>
      <c r="CDU194" s="21"/>
      <c r="CDV194" s="21"/>
      <c r="CDW194" s="21"/>
      <c r="CDX194" s="21"/>
      <c r="CDY194" s="21"/>
      <c r="CDZ194" s="21"/>
      <c r="CEA194" s="21"/>
      <c r="CEB194" s="21"/>
      <c r="CEC194" s="21"/>
      <c r="CED194" s="21"/>
      <c r="CEE194" s="21"/>
      <c r="CEF194" s="21"/>
      <c r="CEG194" s="21"/>
      <c r="CEH194" s="21"/>
      <c r="CEI194" s="21"/>
      <c r="CEJ194" s="21"/>
      <c r="CEK194" s="21"/>
      <c r="CEL194" s="21"/>
      <c r="CEM194" s="21"/>
      <c r="CEN194" s="21"/>
      <c r="CEO194" s="21"/>
      <c r="CEP194" s="21"/>
      <c r="CEQ194" s="21"/>
      <c r="CER194" s="21"/>
      <c r="CES194" s="21"/>
      <c r="CET194" s="21"/>
      <c r="CEU194" s="21"/>
      <c r="CEV194" s="21"/>
      <c r="CEW194" s="21"/>
      <c r="CEX194" s="21"/>
      <c r="CEY194" s="21"/>
      <c r="CEZ194" s="21"/>
      <c r="CFA194" s="21"/>
      <c r="CFB194" s="21"/>
      <c r="CFC194" s="21"/>
      <c r="CFD194" s="21"/>
      <c r="CFE194" s="21"/>
      <c r="CFF194" s="21"/>
      <c r="CFG194" s="21"/>
      <c r="CFH194" s="21"/>
      <c r="CFI194" s="21"/>
      <c r="CFJ194" s="21"/>
      <c r="CFK194" s="21"/>
      <c r="CFL194" s="21"/>
      <c r="CFM194" s="21"/>
      <c r="CFN194" s="21"/>
      <c r="CFO194" s="21"/>
      <c r="CFP194" s="21"/>
      <c r="CFQ194" s="21"/>
      <c r="CFR194" s="21"/>
      <c r="CFS194" s="21"/>
      <c r="CFT194" s="21"/>
      <c r="CFU194" s="21"/>
      <c r="CFV194" s="21"/>
      <c r="CFW194" s="21"/>
      <c r="CFX194" s="21"/>
      <c r="CFY194" s="21"/>
      <c r="CFZ194" s="21"/>
      <c r="CGA194" s="21"/>
      <c r="CGB194" s="21"/>
      <c r="CGC194" s="21"/>
      <c r="CGD194" s="21"/>
      <c r="CGE194" s="21"/>
      <c r="CGF194" s="21"/>
      <c r="CGG194" s="21"/>
      <c r="CGH194" s="21"/>
      <c r="CGI194" s="21"/>
      <c r="CGJ194" s="21"/>
      <c r="CGK194" s="21"/>
      <c r="CGL194" s="21"/>
      <c r="CGM194" s="21"/>
      <c r="CGN194" s="21"/>
      <c r="CGO194" s="21"/>
      <c r="CGP194" s="21"/>
      <c r="CGQ194" s="21"/>
      <c r="CGR194" s="21"/>
      <c r="CGS194" s="21"/>
      <c r="CGT194" s="21"/>
      <c r="CGU194" s="21"/>
      <c r="CGV194" s="21"/>
      <c r="CGW194" s="21"/>
      <c r="CGX194" s="21"/>
      <c r="CGY194" s="21"/>
      <c r="CGZ194" s="21"/>
      <c r="CHA194" s="21"/>
      <c r="CHB194" s="21"/>
      <c r="CHC194" s="21"/>
      <c r="CHD194" s="21"/>
      <c r="CHE194" s="21"/>
      <c r="CHF194" s="21"/>
      <c r="CHG194" s="21"/>
      <c r="CHH194" s="21"/>
      <c r="CHI194" s="21"/>
      <c r="CHJ194" s="21"/>
      <c r="CHK194" s="21"/>
      <c r="CHL194" s="21"/>
      <c r="CHM194" s="21"/>
      <c r="CHN194" s="21"/>
      <c r="CHO194" s="21"/>
      <c r="CHP194" s="21"/>
      <c r="CHQ194" s="21"/>
      <c r="CHR194" s="21"/>
      <c r="CHS194" s="21"/>
      <c r="CHT194" s="21"/>
      <c r="CHU194" s="21"/>
      <c r="CHV194" s="21"/>
      <c r="CHW194" s="21"/>
      <c r="CHX194" s="21"/>
      <c r="CHY194" s="21"/>
      <c r="CHZ194" s="21"/>
      <c r="CIA194" s="21"/>
      <c r="CIB194" s="21"/>
      <c r="CIC194" s="21"/>
      <c r="CID194" s="21"/>
      <c r="CIE194" s="21"/>
      <c r="CIF194" s="21"/>
      <c r="CIG194" s="21"/>
      <c r="CIH194" s="21"/>
      <c r="CII194" s="21"/>
      <c r="CIJ194" s="21"/>
      <c r="CIK194" s="21"/>
      <c r="CIL194" s="21"/>
      <c r="CIM194" s="21"/>
      <c r="CIN194" s="21"/>
      <c r="CIO194" s="21"/>
      <c r="CIP194" s="21"/>
      <c r="CIQ194" s="21"/>
      <c r="CIR194" s="21"/>
      <c r="CIS194" s="21"/>
      <c r="CIT194" s="21"/>
      <c r="CIU194" s="21"/>
      <c r="CIV194" s="21"/>
      <c r="CIW194" s="21"/>
      <c r="CIX194" s="21"/>
      <c r="CIY194" s="21"/>
      <c r="CIZ194" s="21"/>
      <c r="CJA194" s="21"/>
      <c r="CJB194" s="21"/>
      <c r="CJC194" s="21"/>
      <c r="CJD194" s="21"/>
      <c r="CJE194" s="21"/>
      <c r="CJF194" s="21"/>
      <c r="CJG194" s="21"/>
      <c r="CJH194" s="21"/>
      <c r="CJI194" s="21"/>
      <c r="CJJ194" s="21"/>
      <c r="CJK194" s="21"/>
      <c r="CJL194" s="21"/>
      <c r="CJM194" s="21"/>
      <c r="CJN194" s="21"/>
      <c r="CJO194" s="21"/>
      <c r="CJP194" s="21"/>
      <c r="CJQ194" s="21"/>
      <c r="CJR194" s="21"/>
      <c r="CJS194" s="21"/>
      <c r="CJT194" s="21"/>
      <c r="CJU194" s="21"/>
      <c r="CJV194" s="21"/>
      <c r="CJW194" s="21"/>
      <c r="CJX194" s="21"/>
      <c r="CJY194" s="21"/>
      <c r="CJZ194" s="21"/>
      <c r="CKA194" s="21"/>
      <c r="CKB194" s="21"/>
      <c r="CKC194" s="21"/>
      <c r="CKD194" s="21"/>
      <c r="CKE194" s="21"/>
      <c r="CKF194" s="21"/>
      <c r="CKG194" s="21"/>
      <c r="CKH194" s="21"/>
      <c r="CKI194" s="21"/>
      <c r="CKJ194" s="21"/>
      <c r="CKK194" s="21"/>
      <c r="CKL194" s="21"/>
      <c r="CKM194" s="21"/>
      <c r="CKN194" s="21"/>
      <c r="CKO194" s="21"/>
      <c r="CKP194" s="21"/>
      <c r="CKQ194" s="21"/>
      <c r="CKR194" s="21"/>
      <c r="CKS194" s="21"/>
      <c r="CKT194" s="21"/>
      <c r="CKU194" s="21"/>
      <c r="CKV194" s="21"/>
      <c r="CKW194" s="21"/>
      <c r="CKX194" s="21"/>
      <c r="CKY194" s="21"/>
      <c r="CKZ194" s="21"/>
      <c r="CLA194" s="21"/>
      <c r="CLB194" s="21"/>
      <c r="CLC194" s="21"/>
      <c r="CLD194" s="21"/>
      <c r="CLE194" s="21"/>
      <c r="CLF194" s="21"/>
      <c r="CLG194" s="21"/>
      <c r="CLH194" s="21"/>
      <c r="CLI194" s="21"/>
      <c r="CLJ194" s="21"/>
      <c r="CLK194" s="21"/>
      <c r="CLL194" s="21"/>
      <c r="CLM194" s="21"/>
      <c r="CLN194" s="21"/>
      <c r="CLO194" s="21"/>
      <c r="CLP194" s="21"/>
      <c r="CLQ194" s="21"/>
      <c r="CLR194" s="21"/>
      <c r="CLS194" s="21"/>
      <c r="CLT194" s="21"/>
      <c r="CLU194" s="21"/>
      <c r="CLV194" s="21"/>
      <c r="CLW194" s="21"/>
      <c r="CLX194" s="21"/>
      <c r="CLY194" s="21"/>
      <c r="CLZ194" s="21"/>
      <c r="CMA194" s="21"/>
      <c r="CMB194" s="21"/>
      <c r="CMC194" s="21"/>
      <c r="CMD194" s="21"/>
      <c r="CME194" s="21"/>
      <c r="CMF194" s="21"/>
      <c r="CMG194" s="21"/>
      <c r="CMH194" s="21"/>
      <c r="CMI194" s="21"/>
      <c r="CMJ194" s="21"/>
      <c r="CMK194" s="21"/>
      <c r="CML194" s="21"/>
      <c r="CMM194" s="21"/>
      <c r="CMN194" s="21"/>
      <c r="CMO194" s="21"/>
      <c r="CMP194" s="21"/>
      <c r="CMQ194" s="21"/>
      <c r="CMR194" s="21"/>
      <c r="CMS194" s="21"/>
      <c r="CMT194" s="21"/>
      <c r="CMU194" s="21"/>
      <c r="CMV194" s="21"/>
      <c r="CMW194" s="21"/>
      <c r="CMX194" s="21"/>
      <c r="CMY194" s="21"/>
      <c r="CMZ194" s="21"/>
      <c r="CNA194" s="21"/>
      <c r="CNB194" s="21"/>
      <c r="CNC194" s="21"/>
      <c r="CND194" s="21"/>
      <c r="CNE194" s="21"/>
      <c r="CNF194" s="21"/>
      <c r="CNG194" s="21"/>
      <c r="CNH194" s="21"/>
      <c r="CNI194" s="21"/>
      <c r="CNJ194" s="21"/>
      <c r="CNK194" s="21"/>
      <c r="CNL194" s="21"/>
      <c r="CNM194" s="21"/>
      <c r="CNN194" s="21"/>
      <c r="CNO194" s="21"/>
      <c r="CNP194" s="21"/>
      <c r="CNQ194" s="21"/>
      <c r="CNR194" s="21"/>
      <c r="CNS194" s="21"/>
      <c r="CNT194" s="21"/>
      <c r="CNU194" s="21"/>
      <c r="CNV194" s="21"/>
      <c r="CNW194" s="21"/>
      <c r="CNX194" s="21"/>
      <c r="CNY194" s="21"/>
      <c r="CNZ194" s="21"/>
      <c r="COA194" s="21"/>
      <c r="COB194" s="21"/>
      <c r="COC194" s="21"/>
      <c r="COD194" s="21"/>
      <c r="COE194" s="21"/>
      <c r="COF194" s="21"/>
      <c r="COG194" s="21"/>
      <c r="COH194" s="21"/>
      <c r="COI194" s="21"/>
      <c r="COJ194" s="21"/>
      <c r="COK194" s="21"/>
      <c r="COL194" s="21"/>
      <c r="COM194" s="21"/>
      <c r="CON194" s="21"/>
      <c r="COO194" s="21"/>
      <c r="COP194" s="21"/>
      <c r="COQ194" s="21"/>
      <c r="COR194" s="21"/>
      <c r="COS194" s="21"/>
      <c r="COT194" s="21"/>
      <c r="COU194" s="21"/>
      <c r="COV194" s="21"/>
      <c r="COW194" s="21"/>
      <c r="COX194" s="21"/>
      <c r="COY194" s="21"/>
      <c r="COZ194" s="21"/>
      <c r="CPA194" s="21"/>
      <c r="CPB194" s="21"/>
      <c r="CPC194" s="21"/>
      <c r="CPD194" s="21"/>
      <c r="CPE194" s="21"/>
      <c r="CPF194" s="21"/>
      <c r="CPG194" s="21"/>
      <c r="CPH194" s="21"/>
    </row>
    <row r="195" spans="1:2452" s="21" customFormat="1" ht="95.25" customHeight="1" x14ac:dyDescent="0.25">
      <c r="A195" s="24" t="s">
        <v>115</v>
      </c>
      <c r="B195" s="6" t="s">
        <v>116</v>
      </c>
      <c r="C195" s="7">
        <v>293760</v>
      </c>
      <c r="D195" s="7">
        <v>293760</v>
      </c>
      <c r="E195" s="7">
        <v>293760</v>
      </c>
    </row>
    <row r="196" spans="1:2452" ht="52.5" customHeight="1" x14ac:dyDescent="0.25">
      <c r="A196" s="2" t="s">
        <v>34</v>
      </c>
      <c r="B196" s="3" t="s">
        <v>35</v>
      </c>
      <c r="C196" s="4">
        <f>SUM(C197+C265+C269)</f>
        <v>274351772.77999997</v>
      </c>
      <c r="D196" s="4">
        <f>SUM(D197+D265+D269)</f>
        <v>250635735.24000001</v>
      </c>
      <c r="E196" s="4">
        <f>SUM(E197+E265+E269)</f>
        <v>233244550.48000002</v>
      </c>
    </row>
    <row r="197" spans="1:2452" ht="87.75" customHeight="1" x14ac:dyDescent="0.25">
      <c r="A197" s="2" t="s">
        <v>36</v>
      </c>
      <c r="B197" s="3" t="s">
        <v>37</v>
      </c>
      <c r="C197" s="4">
        <f>C198+C205+C233+C250</f>
        <v>274351772.77999997</v>
      </c>
      <c r="D197" s="4">
        <f>D198+D205+D233+D250</f>
        <v>250635735.24000001</v>
      </c>
      <c r="E197" s="4">
        <f>E198+E205+E233+E250</f>
        <v>233244550.48000002</v>
      </c>
    </row>
    <row r="198" spans="1:2452" ht="60.75" customHeight="1" x14ac:dyDescent="0.25">
      <c r="A198" s="2" t="s">
        <v>85</v>
      </c>
      <c r="B198" s="3" t="s">
        <v>62</v>
      </c>
      <c r="C198" s="7">
        <f t="shared" ref="C198" si="142">SUM(C199+C202)</f>
        <v>97279900</v>
      </c>
      <c r="D198" s="7">
        <f t="shared" ref="D198" si="143">SUM(D199+D202)</f>
        <v>84965100</v>
      </c>
      <c r="E198" s="7">
        <f t="shared" ref="E198" si="144">SUM(E199+E202)</f>
        <v>84965100</v>
      </c>
    </row>
    <row r="199" spans="1:2452" ht="36" customHeight="1" x14ac:dyDescent="0.25">
      <c r="A199" s="5" t="s">
        <v>272</v>
      </c>
      <c r="B199" s="6" t="s">
        <v>415</v>
      </c>
      <c r="C199" s="7">
        <f t="shared" ref="C199:E199" si="145">SUM(C200)</f>
        <v>97279900</v>
      </c>
      <c r="D199" s="7">
        <f t="shared" si="145"/>
        <v>84965100</v>
      </c>
      <c r="E199" s="7">
        <f t="shared" si="145"/>
        <v>84965100</v>
      </c>
    </row>
    <row r="200" spans="1:2452" ht="85.5" customHeight="1" x14ac:dyDescent="0.25">
      <c r="A200" s="5" t="s">
        <v>273</v>
      </c>
      <c r="B200" s="6" t="s">
        <v>416</v>
      </c>
      <c r="C200" s="7">
        <f t="shared" ref="C200:E200" si="146">SUM(C201)</f>
        <v>97279900</v>
      </c>
      <c r="D200" s="7">
        <f t="shared" si="146"/>
        <v>84965100</v>
      </c>
      <c r="E200" s="7">
        <f t="shared" si="146"/>
        <v>84965100</v>
      </c>
    </row>
    <row r="201" spans="1:2452" ht="72.75" customHeight="1" x14ac:dyDescent="0.25">
      <c r="A201" s="5" t="s">
        <v>86</v>
      </c>
      <c r="B201" s="6" t="s">
        <v>38</v>
      </c>
      <c r="C201" s="7">
        <v>97279900</v>
      </c>
      <c r="D201" s="7">
        <v>84965100</v>
      </c>
      <c r="E201" s="7">
        <v>84965100</v>
      </c>
    </row>
    <row r="202" spans="1:2452" ht="36.75" hidden="1" customHeight="1" x14ac:dyDescent="0.25">
      <c r="A202" s="5" t="s">
        <v>274</v>
      </c>
      <c r="B202" s="6" t="s">
        <v>417</v>
      </c>
      <c r="C202" s="7">
        <f t="shared" ref="C202:E202" si="147">SUM(C203)</f>
        <v>0</v>
      </c>
      <c r="D202" s="7">
        <f t="shared" si="147"/>
        <v>0</v>
      </c>
      <c r="E202" s="7">
        <f t="shared" si="147"/>
        <v>0</v>
      </c>
    </row>
    <row r="203" spans="1:2452" ht="76.5" hidden="1" customHeight="1" x14ac:dyDescent="0.25">
      <c r="A203" s="5" t="s">
        <v>275</v>
      </c>
      <c r="B203" s="6" t="s">
        <v>418</v>
      </c>
      <c r="C203" s="7">
        <f t="shared" ref="C203:E203" si="148">SUM(C204)</f>
        <v>0</v>
      </c>
      <c r="D203" s="7">
        <f t="shared" si="148"/>
        <v>0</v>
      </c>
      <c r="E203" s="7">
        <f t="shared" si="148"/>
        <v>0</v>
      </c>
    </row>
    <row r="204" spans="1:2452" ht="99.75" hidden="1" customHeight="1" x14ac:dyDescent="0.25">
      <c r="A204" s="5" t="s">
        <v>87</v>
      </c>
      <c r="B204" s="6" t="s">
        <v>418</v>
      </c>
      <c r="C204" s="7">
        <v>0</v>
      </c>
      <c r="D204" s="7">
        <v>0</v>
      </c>
      <c r="E204" s="7">
        <v>0</v>
      </c>
    </row>
    <row r="205" spans="1:2452" ht="49.5" customHeight="1" x14ac:dyDescent="0.25">
      <c r="A205" s="2" t="s">
        <v>88</v>
      </c>
      <c r="B205" s="3" t="s">
        <v>419</v>
      </c>
      <c r="C205" s="4">
        <f>SUM(C206+C209+C218+C221+C224+C227+C230+C212+C215)</f>
        <v>24222471.640000001</v>
      </c>
      <c r="D205" s="4">
        <f>SUM(D206+D209+D218+D221+D224+D227+D230+D212+D215)</f>
        <v>13116720.120000001</v>
      </c>
      <c r="E205" s="4">
        <f>SUM(E206+E209+E218+E221+E224+E227+E230+E212+E215)</f>
        <v>2992589.1100000003</v>
      </c>
    </row>
    <row r="206" spans="1:2452" ht="158.25" customHeight="1" x14ac:dyDescent="0.25">
      <c r="A206" s="5" t="s">
        <v>184</v>
      </c>
      <c r="B206" s="6" t="s">
        <v>420</v>
      </c>
      <c r="C206" s="7">
        <f t="shared" ref="C206:E206" si="149">SUM(C207)</f>
        <v>6430432.75</v>
      </c>
      <c r="D206" s="7">
        <f t="shared" si="149"/>
        <v>0</v>
      </c>
      <c r="E206" s="7">
        <f t="shared" si="149"/>
        <v>0</v>
      </c>
    </row>
    <row r="207" spans="1:2452" ht="185.25" customHeight="1" x14ac:dyDescent="0.25">
      <c r="A207" s="5" t="s">
        <v>276</v>
      </c>
      <c r="B207" s="6" t="s">
        <v>421</v>
      </c>
      <c r="C207" s="7">
        <f t="shared" ref="C207:E207" si="150">SUM(C208)</f>
        <v>6430432.75</v>
      </c>
      <c r="D207" s="7">
        <f t="shared" si="150"/>
        <v>0</v>
      </c>
      <c r="E207" s="7">
        <f t="shared" si="150"/>
        <v>0</v>
      </c>
    </row>
    <row r="208" spans="1:2452" ht="186" customHeight="1" x14ac:dyDescent="0.25">
      <c r="A208" s="5" t="s">
        <v>105</v>
      </c>
      <c r="B208" s="6" t="s">
        <v>421</v>
      </c>
      <c r="C208" s="7">
        <v>6430432.75</v>
      </c>
      <c r="D208" s="7">
        <v>0</v>
      </c>
      <c r="E208" s="7">
        <v>0</v>
      </c>
    </row>
    <row r="209" spans="1:5" ht="111.75" customHeight="1" x14ac:dyDescent="0.25">
      <c r="A209" s="5" t="s">
        <v>333</v>
      </c>
      <c r="B209" s="6" t="s">
        <v>422</v>
      </c>
      <c r="C209" s="7">
        <f t="shared" ref="C209:E209" si="151">C210</f>
        <v>0</v>
      </c>
      <c r="D209" s="7">
        <f t="shared" si="151"/>
        <v>0</v>
      </c>
      <c r="E209" s="7">
        <f t="shared" si="151"/>
        <v>0</v>
      </c>
    </row>
    <row r="210" spans="1:5" ht="129" customHeight="1" x14ac:dyDescent="0.25">
      <c r="A210" s="5" t="s">
        <v>331</v>
      </c>
      <c r="B210" s="6" t="s">
        <v>423</v>
      </c>
      <c r="C210" s="7">
        <f t="shared" ref="C210:E210" si="152">C211</f>
        <v>0</v>
      </c>
      <c r="D210" s="7">
        <f t="shared" si="152"/>
        <v>0</v>
      </c>
      <c r="E210" s="7">
        <f t="shared" si="152"/>
        <v>0</v>
      </c>
    </row>
    <row r="211" spans="1:5" ht="108.75" customHeight="1" x14ac:dyDescent="0.25">
      <c r="A211" s="5" t="s">
        <v>332</v>
      </c>
      <c r="B211" s="6" t="s">
        <v>423</v>
      </c>
      <c r="C211" s="7"/>
      <c r="D211" s="7"/>
      <c r="E211" s="7"/>
    </row>
    <row r="212" spans="1:5" ht="127.5" hidden="1" customHeight="1" x14ac:dyDescent="0.25">
      <c r="A212" s="5" t="s">
        <v>336</v>
      </c>
      <c r="B212" s="6" t="s">
        <v>424</v>
      </c>
      <c r="C212" s="7">
        <f t="shared" ref="C212:E212" si="153">C213</f>
        <v>0</v>
      </c>
      <c r="D212" s="7">
        <f t="shared" si="153"/>
        <v>0</v>
      </c>
      <c r="E212" s="7">
        <f t="shared" si="153"/>
        <v>0</v>
      </c>
    </row>
    <row r="213" spans="1:5" ht="85.5" hidden="1" customHeight="1" x14ac:dyDescent="0.25">
      <c r="A213" s="5" t="s">
        <v>334</v>
      </c>
      <c r="B213" s="6" t="s">
        <v>357</v>
      </c>
      <c r="C213" s="7">
        <f t="shared" ref="C213:E213" si="154">C214</f>
        <v>0</v>
      </c>
      <c r="D213" s="7">
        <f t="shared" si="154"/>
        <v>0</v>
      </c>
      <c r="E213" s="7">
        <f t="shared" si="154"/>
        <v>0</v>
      </c>
    </row>
    <row r="214" spans="1:5" ht="126.75" hidden="1" customHeight="1" x14ac:dyDescent="0.25">
      <c r="A214" s="5" t="s">
        <v>335</v>
      </c>
      <c r="B214" s="6" t="s">
        <v>357</v>
      </c>
      <c r="C214" s="7">
        <v>0</v>
      </c>
      <c r="D214" s="7">
        <v>0</v>
      </c>
      <c r="E214" s="7">
        <v>0</v>
      </c>
    </row>
    <row r="215" spans="1:5" ht="79.5" hidden="1" customHeight="1" x14ac:dyDescent="0.25">
      <c r="A215" s="5" t="s">
        <v>339</v>
      </c>
      <c r="B215" s="6" t="s">
        <v>358</v>
      </c>
      <c r="C215" s="7">
        <f t="shared" ref="C215:E215" si="155">C216</f>
        <v>0</v>
      </c>
      <c r="D215" s="7">
        <f t="shared" si="155"/>
        <v>0</v>
      </c>
      <c r="E215" s="7">
        <f t="shared" si="155"/>
        <v>0</v>
      </c>
    </row>
    <row r="216" spans="1:5" ht="65.25" hidden="1" customHeight="1" x14ac:dyDescent="0.25">
      <c r="A216" s="5" t="s">
        <v>337</v>
      </c>
      <c r="B216" s="6" t="s">
        <v>359</v>
      </c>
      <c r="C216" s="7">
        <f t="shared" ref="C216:E216" si="156">C217</f>
        <v>0</v>
      </c>
      <c r="D216" s="7">
        <f t="shared" si="156"/>
        <v>0</v>
      </c>
      <c r="E216" s="7">
        <f t="shared" si="156"/>
        <v>0</v>
      </c>
    </row>
    <row r="217" spans="1:5" ht="79.5" hidden="1" customHeight="1" x14ac:dyDescent="0.25">
      <c r="A217" s="5" t="s">
        <v>338</v>
      </c>
      <c r="B217" s="6" t="s">
        <v>359</v>
      </c>
      <c r="C217" s="7">
        <v>0</v>
      </c>
      <c r="D217" s="7"/>
      <c r="E217" s="7"/>
    </row>
    <row r="218" spans="1:5" ht="104.25" customHeight="1" x14ac:dyDescent="0.25">
      <c r="A218" s="5" t="s">
        <v>303</v>
      </c>
      <c r="B218" s="6" t="s">
        <v>304</v>
      </c>
      <c r="C218" s="7">
        <f t="shared" ref="C218:E218" si="157">SUM(C219)</f>
        <v>10619171</v>
      </c>
      <c r="D218" s="7">
        <f t="shared" si="157"/>
        <v>10917435</v>
      </c>
      <c r="E218" s="7">
        <f t="shared" si="157"/>
        <v>764220.45</v>
      </c>
    </row>
    <row r="219" spans="1:5" ht="120" customHeight="1" x14ac:dyDescent="0.25">
      <c r="A219" s="5" t="s">
        <v>305</v>
      </c>
      <c r="B219" s="6" t="s">
        <v>306</v>
      </c>
      <c r="C219" s="7">
        <f t="shared" ref="C219:E219" si="158">SUM(C220)</f>
        <v>10619171</v>
      </c>
      <c r="D219" s="7">
        <f t="shared" si="158"/>
        <v>10917435</v>
      </c>
      <c r="E219" s="7">
        <f t="shared" si="158"/>
        <v>764220.45</v>
      </c>
    </row>
    <row r="220" spans="1:5" ht="128.25" customHeight="1" x14ac:dyDescent="0.25">
      <c r="A220" s="5" t="s">
        <v>307</v>
      </c>
      <c r="B220" s="6" t="s">
        <v>425</v>
      </c>
      <c r="C220" s="7">
        <v>10619171</v>
      </c>
      <c r="D220" s="7">
        <v>10917435</v>
      </c>
      <c r="E220" s="7">
        <v>764220.45</v>
      </c>
    </row>
    <row r="221" spans="1:5" ht="114.75" customHeight="1" x14ac:dyDescent="0.25">
      <c r="A221" s="5" t="s">
        <v>342</v>
      </c>
      <c r="B221" s="6" t="s">
        <v>426</v>
      </c>
      <c r="C221" s="7">
        <f t="shared" ref="C221:E222" si="159">SUM(C222)</f>
        <v>0</v>
      </c>
      <c r="D221" s="7">
        <f t="shared" si="159"/>
        <v>0</v>
      </c>
      <c r="E221" s="7">
        <f t="shared" si="159"/>
        <v>0</v>
      </c>
    </row>
    <row r="222" spans="1:5" ht="130.5" customHeight="1" x14ac:dyDescent="0.25">
      <c r="A222" s="5" t="s">
        <v>340</v>
      </c>
      <c r="B222" s="6" t="s">
        <v>427</v>
      </c>
      <c r="C222" s="7">
        <f t="shared" si="159"/>
        <v>0</v>
      </c>
      <c r="D222" s="7">
        <f t="shared" si="159"/>
        <v>0</v>
      </c>
      <c r="E222" s="7">
        <f t="shared" si="159"/>
        <v>0</v>
      </c>
    </row>
    <row r="223" spans="1:5" ht="140.25" customHeight="1" x14ac:dyDescent="0.25">
      <c r="A223" s="5" t="s">
        <v>341</v>
      </c>
      <c r="B223" s="6" t="s">
        <v>427</v>
      </c>
      <c r="C223" s="7"/>
      <c r="D223" s="7"/>
      <c r="E223" s="7"/>
    </row>
    <row r="224" spans="1:5" ht="53.25" hidden="1" customHeight="1" x14ac:dyDescent="0.25">
      <c r="A224" s="5" t="s">
        <v>324</v>
      </c>
      <c r="B224" s="6" t="s">
        <v>325</v>
      </c>
      <c r="C224" s="7">
        <v>0</v>
      </c>
      <c r="D224" s="7">
        <v>0</v>
      </c>
      <c r="E224" s="7">
        <v>0</v>
      </c>
    </row>
    <row r="225" spans="1:5" ht="66.75" hidden="1" customHeight="1" x14ac:dyDescent="0.25">
      <c r="A225" s="5" t="s">
        <v>323</v>
      </c>
      <c r="B225" s="6" t="s">
        <v>322</v>
      </c>
      <c r="C225" s="7">
        <v>0</v>
      </c>
      <c r="D225" s="7">
        <v>0</v>
      </c>
      <c r="E225" s="7">
        <v>0</v>
      </c>
    </row>
    <row r="226" spans="1:5" ht="58.5" hidden="1" customHeight="1" x14ac:dyDescent="0.25">
      <c r="A226" s="5" t="s">
        <v>321</v>
      </c>
      <c r="B226" s="6" t="s">
        <v>322</v>
      </c>
      <c r="C226" s="7">
        <v>0</v>
      </c>
      <c r="D226" s="7">
        <v>0</v>
      </c>
      <c r="E226" s="7">
        <v>0</v>
      </c>
    </row>
    <row r="227" spans="1:5" ht="58.5" hidden="1" customHeight="1" x14ac:dyDescent="0.25">
      <c r="A227" s="5" t="s">
        <v>329</v>
      </c>
      <c r="B227" s="6" t="s">
        <v>330</v>
      </c>
      <c r="C227" s="7">
        <v>0</v>
      </c>
      <c r="D227" s="7">
        <v>0</v>
      </c>
      <c r="E227" s="7">
        <v>0</v>
      </c>
    </row>
    <row r="228" spans="1:5" ht="58.5" hidden="1" customHeight="1" x14ac:dyDescent="0.25">
      <c r="A228" s="5" t="s">
        <v>328</v>
      </c>
      <c r="B228" s="6" t="s">
        <v>326</v>
      </c>
      <c r="C228" s="7">
        <v>0</v>
      </c>
      <c r="D228" s="7">
        <v>0</v>
      </c>
      <c r="E228" s="7">
        <v>0</v>
      </c>
    </row>
    <row r="229" spans="1:5" ht="58.5" hidden="1" customHeight="1" x14ac:dyDescent="0.25">
      <c r="A229" s="5" t="s">
        <v>327</v>
      </c>
      <c r="B229" s="6" t="s">
        <v>326</v>
      </c>
      <c r="C229" s="7">
        <v>0</v>
      </c>
      <c r="D229" s="7">
        <v>0</v>
      </c>
      <c r="E229" s="7">
        <v>0</v>
      </c>
    </row>
    <row r="230" spans="1:5" ht="35.25" customHeight="1" x14ac:dyDescent="0.25">
      <c r="A230" s="5" t="s">
        <v>185</v>
      </c>
      <c r="B230" s="6" t="s">
        <v>186</v>
      </c>
      <c r="C230" s="7">
        <f t="shared" ref="C230:E230" si="160">SUM(C231)</f>
        <v>7172867.8899999997</v>
      </c>
      <c r="D230" s="7">
        <f t="shared" si="160"/>
        <v>2199285.12</v>
      </c>
      <c r="E230" s="7">
        <f t="shared" si="160"/>
        <v>2228368.66</v>
      </c>
    </row>
    <row r="231" spans="1:5" ht="33" customHeight="1" x14ac:dyDescent="0.25">
      <c r="A231" s="5" t="s">
        <v>217</v>
      </c>
      <c r="B231" s="6" t="s">
        <v>63</v>
      </c>
      <c r="C231" s="7">
        <f t="shared" ref="C231:E231" si="161">SUM(C232)</f>
        <v>7172867.8899999997</v>
      </c>
      <c r="D231" s="7">
        <f t="shared" si="161"/>
        <v>2199285.12</v>
      </c>
      <c r="E231" s="7">
        <f t="shared" si="161"/>
        <v>2228368.66</v>
      </c>
    </row>
    <row r="232" spans="1:5" ht="35.25" customHeight="1" x14ac:dyDescent="0.25">
      <c r="A232" s="5" t="s">
        <v>90</v>
      </c>
      <c r="B232" s="6" t="s">
        <v>63</v>
      </c>
      <c r="C232" s="7">
        <f>625715.45+3343341+725273.23+651000+11875.63+1815662.58</f>
        <v>7172867.8899999997</v>
      </c>
      <c r="D232" s="7">
        <f>651000+37759.84+1510525.28</f>
        <v>2199285.12</v>
      </c>
      <c r="E232" s="7">
        <f>651000+46765.04+1530603.62</f>
        <v>2228368.66</v>
      </c>
    </row>
    <row r="233" spans="1:5" ht="82.5" customHeight="1" x14ac:dyDescent="0.25">
      <c r="A233" s="2" t="s">
        <v>91</v>
      </c>
      <c r="B233" s="3" t="s">
        <v>64</v>
      </c>
      <c r="C233" s="4">
        <f t="shared" ref="C233" si="162">SUM(C235+C238+C241+C244+C247)</f>
        <v>145506121.13999999</v>
      </c>
      <c r="D233" s="4">
        <f t="shared" ref="D233" si="163">SUM(D235+D238+D241+D244+D247)</f>
        <v>145288755.12</v>
      </c>
      <c r="E233" s="4">
        <f t="shared" ref="E233" si="164">SUM(E235+E238+E241+E244+E247)</f>
        <v>145286861.37</v>
      </c>
    </row>
    <row r="234" spans="1:5" ht="93" hidden="1" customHeight="1" x14ac:dyDescent="0.25">
      <c r="A234" s="5" t="s">
        <v>39</v>
      </c>
      <c r="B234" s="6" t="s">
        <v>40</v>
      </c>
      <c r="C234" s="7"/>
      <c r="D234" s="7"/>
      <c r="E234" s="7"/>
    </row>
    <row r="235" spans="1:5" ht="81" customHeight="1" x14ac:dyDescent="0.25">
      <c r="A235" s="5" t="s">
        <v>277</v>
      </c>
      <c r="B235" s="6" t="s">
        <v>428</v>
      </c>
      <c r="C235" s="7">
        <f t="shared" ref="C235:E235" si="165">SUM(C236)</f>
        <v>3868685.2</v>
      </c>
      <c r="D235" s="7">
        <f t="shared" si="165"/>
        <v>3141578.3699999996</v>
      </c>
      <c r="E235" s="7">
        <f t="shared" si="165"/>
        <v>3141578.3699999996</v>
      </c>
    </row>
    <row r="236" spans="1:5" ht="87" customHeight="1" x14ac:dyDescent="0.25">
      <c r="A236" s="5" t="s">
        <v>278</v>
      </c>
      <c r="B236" s="6" t="s">
        <v>41</v>
      </c>
      <c r="C236" s="7">
        <f t="shared" ref="C236:E236" si="166">SUM(C237)</f>
        <v>3868685.2</v>
      </c>
      <c r="D236" s="7">
        <f t="shared" si="166"/>
        <v>3141578.3699999996</v>
      </c>
      <c r="E236" s="7">
        <f t="shared" si="166"/>
        <v>3141578.3699999996</v>
      </c>
    </row>
    <row r="237" spans="1:5" ht="89.25" customHeight="1" x14ac:dyDescent="0.25">
      <c r="A237" s="5" t="s">
        <v>89</v>
      </c>
      <c r="B237" s="6" t="s">
        <v>41</v>
      </c>
      <c r="C237" s="7">
        <f>42891+572549+2458533.39+52080+11357+555869.91+175404.9</f>
        <v>3868685.2</v>
      </c>
      <c r="D237" s="7">
        <f>42891+572549+1832091.9+52080+11669+587755.15+42542.32</f>
        <v>3141578.3699999996</v>
      </c>
      <c r="E237" s="7">
        <f>42891+572549+1832091.9+52080+11669+587755.15+42542.32</f>
        <v>3141578.3699999996</v>
      </c>
    </row>
    <row r="238" spans="1:5" ht="135" customHeight="1" x14ac:dyDescent="0.25">
      <c r="A238" s="5" t="s">
        <v>279</v>
      </c>
      <c r="B238" s="6" t="s">
        <v>429</v>
      </c>
      <c r="C238" s="7">
        <f t="shared" ref="C238:E238" si="167">SUM(C239)</f>
        <v>1882320</v>
      </c>
      <c r="D238" s="7">
        <f t="shared" si="167"/>
        <v>941160</v>
      </c>
      <c r="E238" s="7">
        <f t="shared" si="167"/>
        <v>941160</v>
      </c>
    </row>
    <row r="239" spans="1:5" ht="156" customHeight="1" x14ac:dyDescent="0.25">
      <c r="A239" s="5" t="s">
        <v>280</v>
      </c>
      <c r="B239" s="6" t="s">
        <v>430</v>
      </c>
      <c r="C239" s="7">
        <f t="shared" ref="C239:E239" si="168">SUM(C240)</f>
        <v>1882320</v>
      </c>
      <c r="D239" s="7">
        <f t="shared" si="168"/>
        <v>941160</v>
      </c>
      <c r="E239" s="7">
        <f t="shared" si="168"/>
        <v>941160</v>
      </c>
    </row>
    <row r="240" spans="1:5" ht="105" x14ac:dyDescent="0.25">
      <c r="A240" s="5" t="s">
        <v>92</v>
      </c>
      <c r="B240" s="6" t="s">
        <v>77</v>
      </c>
      <c r="C240" s="7">
        <f>1882320</f>
        <v>1882320</v>
      </c>
      <c r="D240" s="7">
        <f>941160</f>
        <v>941160</v>
      </c>
      <c r="E240" s="7">
        <f>941160</f>
        <v>941160</v>
      </c>
    </row>
    <row r="241" spans="1:5" ht="111" customHeight="1" x14ac:dyDescent="0.25">
      <c r="A241" s="5" t="s">
        <v>281</v>
      </c>
      <c r="B241" s="6" t="s">
        <v>431</v>
      </c>
      <c r="C241" s="7">
        <f t="shared" ref="C241:E241" si="169">SUM(C242)</f>
        <v>2108.94</v>
      </c>
      <c r="D241" s="7">
        <f t="shared" si="169"/>
        <v>1893.75</v>
      </c>
      <c r="E241" s="7">
        <f t="shared" si="169"/>
        <v>0</v>
      </c>
    </row>
    <row r="242" spans="1:5" ht="128.25" customHeight="1" x14ac:dyDescent="0.25">
      <c r="A242" s="5" t="s">
        <v>282</v>
      </c>
      <c r="B242" s="6" t="s">
        <v>432</v>
      </c>
      <c r="C242" s="7">
        <f t="shared" ref="C242:E242" si="170">SUM(C243)</f>
        <v>2108.94</v>
      </c>
      <c r="D242" s="7">
        <f t="shared" si="170"/>
        <v>1893.75</v>
      </c>
      <c r="E242" s="7">
        <f t="shared" si="170"/>
        <v>0</v>
      </c>
    </row>
    <row r="243" spans="1:5" ht="126.75" customHeight="1" x14ac:dyDescent="0.25">
      <c r="A243" s="5" t="s">
        <v>93</v>
      </c>
      <c r="B243" s="6" t="s">
        <v>433</v>
      </c>
      <c r="C243" s="7">
        <f>2108.94</f>
        <v>2108.94</v>
      </c>
      <c r="D243" s="7">
        <f>1893.75</f>
        <v>1893.75</v>
      </c>
      <c r="E243" s="7"/>
    </row>
    <row r="244" spans="1:5" ht="50.25" hidden="1" customHeight="1" x14ac:dyDescent="0.25">
      <c r="A244" s="5" t="s">
        <v>308</v>
      </c>
      <c r="B244" s="6" t="s">
        <v>309</v>
      </c>
      <c r="C244" s="7">
        <f t="shared" ref="C244:E245" si="171">SUM(C245)</f>
        <v>0</v>
      </c>
      <c r="D244" s="7">
        <f t="shared" si="171"/>
        <v>0</v>
      </c>
      <c r="E244" s="7">
        <f t="shared" si="171"/>
        <v>0</v>
      </c>
    </row>
    <row r="245" spans="1:5" ht="33" hidden="1" customHeight="1" x14ac:dyDescent="0.25">
      <c r="A245" s="5" t="s">
        <v>310</v>
      </c>
      <c r="B245" s="6" t="s">
        <v>311</v>
      </c>
      <c r="C245" s="7">
        <f t="shared" si="171"/>
        <v>0</v>
      </c>
      <c r="D245" s="7">
        <f t="shared" si="171"/>
        <v>0</v>
      </c>
      <c r="E245" s="7">
        <f t="shared" si="171"/>
        <v>0</v>
      </c>
    </row>
    <row r="246" spans="1:5" ht="48.75" hidden="1" customHeight="1" x14ac:dyDescent="0.25">
      <c r="A246" s="5" t="s">
        <v>312</v>
      </c>
      <c r="B246" s="6" t="s">
        <v>311</v>
      </c>
      <c r="C246" s="7">
        <v>0</v>
      </c>
      <c r="D246" s="7">
        <v>0</v>
      </c>
      <c r="E246" s="7">
        <v>0</v>
      </c>
    </row>
    <row r="247" spans="1:5" ht="68.25" customHeight="1" x14ac:dyDescent="0.25">
      <c r="A247" s="5" t="s">
        <v>283</v>
      </c>
      <c r="B247" s="6" t="s">
        <v>434</v>
      </c>
      <c r="C247" s="7">
        <f t="shared" ref="C247:E247" si="172">SUM(C248)</f>
        <v>139753007</v>
      </c>
      <c r="D247" s="7">
        <f t="shared" si="172"/>
        <v>141204123</v>
      </c>
      <c r="E247" s="7">
        <f t="shared" si="172"/>
        <v>141204123</v>
      </c>
    </row>
    <row r="248" spans="1:5" ht="63.75" customHeight="1" x14ac:dyDescent="0.25">
      <c r="A248" s="5" t="s">
        <v>284</v>
      </c>
      <c r="B248" s="6" t="s">
        <v>42</v>
      </c>
      <c r="C248" s="7">
        <f t="shared" ref="C248:E248" si="173">SUM(C249)</f>
        <v>139753007</v>
      </c>
      <c r="D248" s="7">
        <f t="shared" si="173"/>
        <v>141204123</v>
      </c>
      <c r="E248" s="7">
        <f t="shared" si="173"/>
        <v>141204123</v>
      </c>
    </row>
    <row r="249" spans="1:5" ht="59.25" customHeight="1" x14ac:dyDescent="0.25">
      <c r="A249" s="5" t="s">
        <v>95</v>
      </c>
      <c r="B249" s="6" t="s">
        <v>42</v>
      </c>
      <c r="C249" s="7">
        <f>76432122.25+1550148.75+61770736</f>
        <v>139753007</v>
      </c>
      <c r="D249" s="7">
        <f>77265997+1566504+62371622</f>
        <v>141204123</v>
      </c>
      <c r="E249" s="7">
        <f>77265997+1566504+62371622</f>
        <v>141204123</v>
      </c>
    </row>
    <row r="250" spans="1:5" ht="32.25" customHeight="1" x14ac:dyDescent="0.25">
      <c r="A250" s="2" t="s">
        <v>214</v>
      </c>
      <c r="B250" s="3" t="s">
        <v>49</v>
      </c>
      <c r="C250" s="4">
        <f t="shared" ref="C250" si="174">SUM(C252+C254+C257)</f>
        <v>7343280</v>
      </c>
      <c r="D250" s="4">
        <f t="shared" ref="D250" si="175">SUM(D252+D254+D257)</f>
        <v>7265160</v>
      </c>
      <c r="E250" s="4">
        <f t="shared" ref="E250" si="176">SUM(E252+E254+E257)</f>
        <v>0</v>
      </c>
    </row>
    <row r="251" spans="1:5" ht="66" hidden="1" customHeight="1" x14ac:dyDescent="0.25">
      <c r="A251" s="5" t="s">
        <v>302</v>
      </c>
      <c r="B251" s="6" t="s">
        <v>435</v>
      </c>
      <c r="C251" s="7">
        <f t="shared" ref="C251:E251" si="177">SUM(C252)</f>
        <v>0</v>
      </c>
      <c r="D251" s="7">
        <f t="shared" si="177"/>
        <v>0</v>
      </c>
      <c r="E251" s="7">
        <f t="shared" si="177"/>
        <v>0</v>
      </c>
    </row>
    <row r="252" spans="1:5" ht="123.75" hidden="1" customHeight="1" x14ac:dyDescent="0.25">
      <c r="A252" s="5" t="s">
        <v>285</v>
      </c>
      <c r="B252" s="6" t="s">
        <v>50</v>
      </c>
      <c r="C252" s="7">
        <f t="shared" ref="C252:E252" si="178">SUM(C253)</f>
        <v>0</v>
      </c>
      <c r="D252" s="7">
        <f t="shared" si="178"/>
        <v>0</v>
      </c>
      <c r="E252" s="7">
        <f t="shared" si="178"/>
        <v>0</v>
      </c>
    </row>
    <row r="253" spans="1:5" ht="105" hidden="1" customHeight="1" x14ac:dyDescent="0.25">
      <c r="A253" s="5" t="s">
        <v>94</v>
      </c>
      <c r="B253" s="6" t="s">
        <v>50</v>
      </c>
      <c r="C253" s="7">
        <v>0</v>
      </c>
      <c r="D253" s="7">
        <v>0</v>
      </c>
      <c r="E253" s="7">
        <v>0</v>
      </c>
    </row>
    <row r="254" spans="1:5" ht="132" customHeight="1" x14ac:dyDescent="0.25">
      <c r="A254" s="5" t="s">
        <v>212</v>
      </c>
      <c r="B254" s="6" t="s">
        <v>436</v>
      </c>
      <c r="C254" s="7">
        <f t="shared" ref="C254:E254" si="179">SUM(C255)</f>
        <v>7343280</v>
      </c>
      <c r="D254" s="7">
        <f t="shared" si="179"/>
        <v>7265160</v>
      </c>
      <c r="E254" s="7">
        <f t="shared" si="179"/>
        <v>0</v>
      </c>
    </row>
    <row r="255" spans="1:5" ht="141.75" customHeight="1" x14ac:dyDescent="0.25">
      <c r="A255" s="5" t="s">
        <v>215</v>
      </c>
      <c r="B255" s="6" t="s">
        <v>211</v>
      </c>
      <c r="C255" s="7">
        <f t="shared" ref="C255:E255" si="180">SUM(C256)</f>
        <v>7343280</v>
      </c>
      <c r="D255" s="7">
        <f t="shared" si="180"/>
        <v>7265160</v>
      </c>
      <c r="E255" s="7">
        <f t="shared" si="180"/>
        <v>0</v>
      </c>
    </row>
    <row r="256" spans="1:5" ht="156.75" customHeight="1" x14ac:dyDescent="0.25">
      <c r="A256" s="5" t="s">
        <v>210</v>
      </c>
      <c r="B256" s="6" t="s">
        <v>211</v>
      </c>
      <c r="C256" s="7">
        <v>7343280</v>
      </c>
      <c r="D256" s="7">
        <v>7265160</v>
      </c>
      <c r="E256" s="7"/>
    </row>
    <row r="257" spans="1:5" ht="50.25" hidden="1" customHeight="1" x14ac:dyDescent="0.25">
      <c r="A257" s="5" t="s">
        <v>216</v>
      </c>
      <c r="B257" s="6" t="s">
        <v>437</v>
      </c>
      <c r="C257" s="7">
        <f t="shared" ref="C257:E257" si="181">SUM(C258)</f>
        <v>0</v>
      </c>
      <c r="D257" s="7">
        <f t="shared" si="181"/>
        <v>0</v>
      </c>
      <c r="E257" s="7">
        <f t="shared" si="181"/>
        <v>0</v>
      </c>
    </row>
    <row r="258" spans="1:5" ht="69.75" hidden="1" customHeight="1" x14ac:dyDescent="0.25">
      <c r="A258" s="5" t="s">
        <v>213</v>
      </c>
      <c r="B258" s="9" t="s">
        <v>128</v>
      </c>
      <c r="C258" s="7">
        <f t="shared" ref="C258:E258" si="182">SUM(C259)</f>
        <v>0</v>
      </c>
      <c r="D258" s="7">
        <f t="shared" si="182"/>
        <v>0</v>
      </c>
      <c r="E258" s="7">
        <f t="shared" si="182"/>
        <v>0</v>
      </c>
    </row>
    <row r="259" spans="1:5" ht="69.75" hidden="1" customHeight="1" x14ac:dyDescent="0.25">
      <c r="A259" s="15" t="s">
        <v>127</v>
      </c>
      <c r="B259" s="9" t="s">
        <v>128</v>
      </c>
      <c r="C259" s="7">
        <v>0</v>
      </c>
      <c r="D259" s="7">
        <v>0</v>
      </c>
      <c r="E259" s="7">
        <v>0</v>
      </c>
    </row>
    <row r="260" spans="1:5" ht="40.5" hidden="1" customHeight="1" x14ac:dyDescent="0.25">
      <c r="A260" s="15" t="s">
        <v>346</v>
      </c>
      <c r="B260" s="25" t="s">
        <v>128</v>
      </c>
      <c r="C260" s="7">
        <v>0</v>
      </c>
      <c r="D260" s="7">
        <v>0</v>
      </c>
      <c r="E260" s="7">
        <v>0</v>
      </c>
    </row>
    <row r="261" spans="1:5" ht="42" hidden="1" customHeight="1" x14ac:dyDescent="0.25">
      <c r="A261" s="8" t="s">
        <v>350</v>
      </c>
      <c r="B261" s="26" t="s">
        <v>351</v>
      </c>
      <c r="C261" s="7">
        <v>0</v>
      </c>
      <c r="D261" s="7">
        <v>0</v>
      </c>
      <c r="E261" s="7">
        <v>0</v>
      </c>
    </row>
    <row r="262" spans="1:5" ht="60.75" hidden="1" customHeight="1" x14ac:dyDescent="0.25">
      <c r="A262" s="8" t="s">
        <v>352</v>
      </c>
      <c r="B262" s="27" t="s">
        <v>353</v>
      </c>
      <c r="C262" s="7">
        <v>0</v>
      </c>
      <c r="D262" s="7">
        <v>0</v>
      </c>
      <c r="E262" s="7">
        <v>0</v>
      </c>
    </row>
    <row r="263" spans="1:5" ht="58.5" hidden="1" customHeight="1" x14ac:dyDescent="0.25">
      <c r="A263" s="8" t="s">
        <v>354</v>
      </c>
      <c r="B263" s="27" t="s">
        <v>353</v>
      </c>
      <c r="C263" s="7">
        <v>0</v>
      </c>
      <c r="D263" s="7">
        <v>0</v>
      </c>
      <c r="E263" s="7">
        <v>0</v>
      </c>
    </row>
    <row r="264" spans="1:5" ht="66.75" hidden="1" customHeight="1" x14ac:dyDescent="0.25">
      <c r="A264" s="8" t="s">
        <v>355</v>
      </c>
      <c r="B264" s="27" t="s">
        <v>353</v>
      </c>
      <c r="C264" s="7">
        <v>0</v>
      </c>
      <c r="D264" s="7">
        <v>0</v>
      </c>
      <c r="E264" s="7">
        <v>0</v>
      </c>
    </row>
    <row r="265" spans="1:5" ht="82.5" hidden="1" customHeight="1" x14ac:dyDescent="0.25">
      <c r="A265" s="2" t="s">
        <v>59</v>
      </c>
      <c r="B265" s="28" t="s">
        <v>286</v>
      </c>
      <c r="C265" s="7">
        <f t="shared" ref="C265" si="183">SUM(C267)</f>
        <v>0</v>
      </c>
      <c r="D265" s="7">
        <f t="shared" ref="D265" si="184">SUM(D267)</f>
        <v>0</v>
      </c>
      <c r="E265" s="7">
        <f t="shared" ref="E265" si="185">SUM(E267)</f>
        <v>0</v>
      </c>
    </row>
    <row r="266" spans="1:5" ht="58.5" hidden="1" customHeight="1" x14ac:dyDescent="0.25">
      <c r="A266" s="5" t="s">
        <v>57</v>
      </c>
      <c r="B266" s="29" t="s">
        <v>58</v>
      </c>
      <c r="C266" s="22"/>
      <c r="D266" s="22"/>
      <c r="E266" s="22"/>
    </row>
    <row r="267" spans="1:5" ht="87" hidden="1" customHeight="1" x14ac:dyDescent="0.25">
      <c r="A267" s="5" t="s">
        <v>288</v>
      </c>
      <c r="B267" s="29" t="s">
        <v>287</v>
      </c>
      <c r="C267" s="7">
        <f t="shared" ref="C267:E267" si="186">SUM(C268)</f>
        <v>0</v>
      </c>
      <c r="D267" s="7">
        <f t="shared" si="186"/>
        <v>0</v>
      </c>
      <c r="E267" s="7">
        <f t="shared" si="186"/>
        <v>0</v>
      </c>
    </row>
    <row r="268" spans="1:5" ht="60.75" hidden="1" customHeight="1" x14ac:dyDescent="0.25">
      <c r="A268" s="5" t="s">
        <v>117</v>
      </c>
      <c r="B268" s="29" t="s">
        <v>287</v>
      </c>
      <c r="C268" s="7">
        <v>0</v>
      </c>
      <c r="D268" s="7">
        <v>0</v>
      </c>
      <c r="E268" s="7">
        <v>0</v>
      </c>
    </row>
    <row r="269" spans="1:5" ht="90.75" hidden="1" customHeight="1" x14ac:dyDescent="0.25">
      <c r="A269" s="2" t="s">
        <v>54</v>
      </c>
      <c r="B269" s="28" t="s">
        <v>53</v>
      </c>
      <c r="C269" s="7">
        <f t="shared" ref="C269:E269" si="187">SUM(C270)</f>
        <v>0</v>
      </c>
      <c r="D269" s="7">
        <f t="shared" si="187"/>
        <v>0</v>
      </c>
      <c r="E269" s="7">
        <f t="shared" si="187"/>
        <v>0</v>
      </c>
    </row>
    <row r="270" spans="1:5" ht="90.75" hidden="1" customHeight="1" x14ac:dyDescent="0.25">
      <c r="A270" s="5" t="s">
        <v>290</v>
      </c>
      <c r="B270" s="29" t="s">
        <v>289</v>
      </c>
      <c r="C270" s="7">
        <f t="shared" ref="C270:E270" si="188">SUM(C271)</f>
        <v>0</v>
      </c>
      <c r="D270" s="7">
        <f t="shared" si="188"/>
        <v>0</v>
      </c>
      <c r="E270" s="7">
        <f t="shared" si="188"/>
        <v>0</v>
      </c>
    </row>
    <row r="271" spans="1:5" ht="87.75" hidden="1" customHeight="1" x14ac:dyDescent="0.25">
      <c r="A271" s="5" t="s">
        <v>120</v>
      </c>
      <c r="B271" s="29" t="s">
        <v>119</v>
      </c>
      <c r="C271" s="7">
        <v>0</v>
      </c>
      <c r="D271" s="7">
        <v>0</v>
      </c>
      <c r="E271" s="7">
        <v>0</v>
      </c>
    </row>
    <row r="272" spans="1:5" ht="51" customHeight="1" x14ac:dyDescent="0.25">
      <c r="A272" s="30" t="s">
        <v>43</v>
      </c>
      <c r="B272" s="28"/>
      <c r="C272" s="10">
        <f>C8+C196</f>
        <v>385504532.77999997</v>
      </c>
      <c r="D272" s="10">
        <f>D8+D196</f>
        <v>367636855.24000001</v>
      </c>
      <c r="E272" s="10">
        <f>E8+E196</f>
        <v>354397370.48000002</v>
      </c>
    </row>
    <row r="273" spans="1:3" x14ac:dyDescent="0.25">
      <c r="A273" s="32"/>
      <c r="B273" s="33"/>
      <c r="C273" s="34"/>
    </row>
    <row r="274" spans="1:3" x14ac:dyDescent="0.25">
      <c r="A274" s="32"/>
      <c r="B274" s="33"/>
    </row>
    <row r="275" spans="1:3" x14ac:dyDescent="0.25">
      <c r="A275" s="32"/>
      <c r="B275" s="33"/>
    </row>
    <row r="276" spans="1:3" x14ac:dyDescent="0.25">
      <c r="C276" s="34"/>
    </row>
    <row r="279" spans="1:3" x14ac:dyDescent="0.25">
      <c r="C279" s="34"/>
    </row>
  </sheetData>
  <mergeCells count="10">
    <mergeCell ref="E5:E7"/>
    <mergeCell ref="D5:D7"/>
    <mergeCell ref="C5:C7"/>
    <mergeCell ref="A5:A7"/>
    <mergeCell ref="B5:B7"/>
    <mergeCell ref="A4:D4"/>
    <mergeCell ref="A1:B1"/>
    <mergeCell ref="A2:E2"/>
    <mergeCell ref="C1:E1"/>
    <mergeCell ref="A3:E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Ухова</dc:creator>
  <cp:lastModifiedBy>Eko</cp:lastModifiedBy>
  <cp:lastPrinted>2022-10-14T07:42:07Z</cp:lastPrinted>
  <dcterms:created xsi:type="dcterms:W3CDTF">2015-11-02T12:11:35Z</dcterms:created>
  <dcterms:modified xsi:type="dcterms:W3CDTF">2022-11-08T14:23:57Z</dcterms:modified>
</cp:coreProperties>
</file>