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80" windowWidth="9720" windowHeight="615" activeTab="0"/>
  </bookViews>
  <sheets>
    <sheet name="1 чтение" sheetId="1" r:id="rId1"/>
  </sheets>
  <definedNames>
    <definedName name="_xlnm.Print_Area" localSheetId="0">'1 чтение'!$A$1:$F$227</definedName>
  </definedNames>
  <calcPr fullCalcOnLoad="1"/>
</workbook>
</file>

<file path=xl/sharedStrings.xml><?xml version="1.0" encoding="utf-8"?>
<sst xmlns="http://schemas.openxmlformats.org/spreadsheetml/2006/main" count="565" uniqueCount="437">
  <si>
    <t>Наименование расходов</t>
  </si>
  <si>
    <t>100</t>
  </si>
  <si>
    <t>200</t>
  </si>
  <si>
    <t>800</t>
  </si>
  <si>
    <t>600</t>
  </si>
  <si>
    <t>300</t>
  </si>
  <si>
    <t>400</t>
  </si>
  <si>
    <t>Код целевой статьи</t>
  </si>
  <si>
    <t>Код вида расходов</t>
  </si>
  <si>
    <t>Муниципальная программа "Развитие образования в Приволжском муниципальном районе"</t>
  </si>
  <si>
    <t>Муниципальная программа "Управление муниципальной собственностью и земельными участками в Приволжском муниципальном районе"</t>
  </si>
  <si>
    <t>Муниципальная программа "Совершенствование местного самоуправления Приволжского муниципального района"</t>
  </si>
  <si>
    <t xml:space="preserve">Подпрограмма "Развитие муниципальной службы Приволжского муниципального района" </t>
  </si>
  <si>
    <t>Подпрограмма "Обеспечение жильем молодых семей"</t>
  </si>
  <si>
    <t>Подпрограмма "Обеспечение финансирования непредвиденных расходов районного бюджета"</t>
  </si>
  <si>
    <t>Непрограммные направления деятельности</t>
  </si>
  <si>
    <t>ИТОГО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</si>
  <si>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Приволжском муниципальном районе Ивановской области"</t>
  </si>
  <si>
    <t>Подпрограмма "Развитие образования"</t>
  </si>
  <si>
    <t>Основное мероприятие "Развитие общего образования"</t>
  </si>
  <si>
    <t>Основное мероприятие "Развитие дополнительного образования"</t>
  </si>
  <si>
    <t>Основное мероприятие "Финансовое обеспечение мер социальной поддержки в сфере образования"</t>
  </si>
  <si>
    <t>Основное мероприятие "Выявление и поддержка одаренных детей"</t>
  </si>
  <si>
    <t>Основное мероприятие "Привлечение молодых специалистов для работы в сфере образования"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</si>
  <si>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</si>
  <si>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отдыха и оздоровления детей в каникулярное время"</t>
  </si>
  <si>
    <t xml:space="preserve">03 0 00 00000 </t>
  </si>
  <si>
    <t>03 1 00 00000</t>
  </si>
  <si>
    <t>03 1 01 00000</t>
  </si>
  <si>
    <t>03 1 01 01590</t>
  </si>
  <si>
    <t>03 1 01 80170</t>
  </si>
  <si>
    <t>03 1 02 00000</t>
  </si>
  <si>
    <t>03 1 02 02590</t>
  </si>
  <si>
    <t>03 1 02 80150</t>
  </si>
  <si>
    <t>03 1 02 80160</t>
  </si>
  <si>
    <t>03 1 03 00000</t>
  </si>
  <si>
    <t>03 1  03 03590</t>
  </si>
  <si>
    <t>03 1 04 00000</t>
  </si>
  <si>
    <t>03 1 04 80100</t>
  </si>
  <si>
    <t>03 1 04 80110</t>
  </si>
  <si>
    <t>03 2 00 00000</t>
  </si>
  <si>
    <t>03 2 01 00000</t>
  </si>
  <si>
    <t>03 2 01 05590</t>
  </si>
  <si>
    <t>03 3 00 00000</t>
  </si>
  <si>
    <t>03 3 01 00000</t>
  </si>
  <si>
    <t>03 3 01 06590</t>
  </si>
  <si>
    <t>03 4 00 00000</t>
  </si>
  <si>
    <t>03 4 01 00000</t>
  </si>
  <si>
    <t>03 4 01 00100</t>
  </si>
  <si>
    <t>40 9 00 01500</t>
  </si>
  <si>
    <t>40 9 00 01700</t>
  </si>
  <si>
    <t>40 9 00 01900</t>
  </si>
  <si>
    <t>40 9 00 01910</t>
  </si>
  <si>
    <t>40 9 00 51200</t>
  </si>
  <si>
    <t>40 9 00 70100</t>
  </si>
  <si>
    <t>40 9 00 80350</t>
  </si>
  <si>
    <t>41 9 00 90160</t>
  </si>
  <si>
    <t>42 9 00 04590</t>
  </si>
  <si>
    <t>04 0 00 00000</t>
  </si>
  <si>
    <t>01 0 00 00000</t>
  </si>
  <si>
    <t>Основное мероприятие "Расходование средств резервного фонда"</t>
  </si>
  <si>
    <t>Основное мероприятие "Организация учета и содержание муниципального имущества Приволжского муниципального района"</t>
  </si>
  <si>
    <t>Основное мероприятие "Создание условий для профессионального развития и подготовки кадров муниципальной службы"</t>
  </si>
  <si>
    <t>10 0 00 00000</t>
  </si>
  <si>
    <t>10 1 01 00000</t>
  </si>
  <si>
    <t>Основное мероприятие "Доплата к пенсиям муниципальным служащим"</t>
  </si>
  <si>
    <t>Основное мероприятие "Обеспечение средствами информатизации"</t>
  </si>
  <si>
    <t>Муниципальная программа "Профилактика правонарушений на территории Приволжского муниципального района"</t>
  </si>
  <si>
    <t>12 0 00 00000</t>
  </si>
  <si>
    <t>12 1 00 00000</t>
  </si>
  <si>
    <t>Основное мероприятие"Профилактика правонарушений"</t>
  </si>
  <si>
    <t>12 1 01 00000</t>
  </si>
  <si>
    <t>Подпрограмма "Профилактика безнадзорности и правонарушений среди несовершеннолетних на территории Приволжского муниципального района"</t>
  </si>
  <si>
    <t>12 2 00 00000</t>
  </si>
  <si>
    <t>Основное мероприятие "Профилактика правонарушений несовершеннолетних"</t>
  </si>
  <si>
    <t>12 2 01 00000</t>
  </si>
  <si>
    <t>Муниципальная программа "Развитие субъектов малого и среднего предпринимательства в Приволжском муниципальном районе"</t>
  </si>
  <si>
    <t>13 0 00 00000</t>
  </si>
  <si>
    <t>13 1 00 00000</t>
  </si>
  <si>
    <t>13 1 01 00000</t>
  </si>
  <si>
    <t>Подпрограмма "Организационная, консультационная и информационная поддержка субъектов малого и среднего предпринимательства"</t>
  </si>
  <si>
    <t>13 2 00 00000</t>
  </si>
  <si>
    <t>13 2 01 00000</t>
  </si>
  <si>
    <t>Подпрограмма "Дорожное хозяйство"</t>
  </si>
  <si>
    <t>Основное мероприятие "Обеспечение экологической безопасности использования, обезвреживания и размещения отходов от объектов жилищного фонда, предприятий и организаций Приволжского муниципального района"</t>
  </si>
  <si>
    <t>Подпрограмма "Организация обезвреживания и размещения отходов"</t>
  </si>
  <si>
    <t>06 0 00 00000</t>
  </si>
  <si>
    <t>06 1 00 00000</t>
  </si>
  <si>
    <t>06 1 01 00000</t>
  </si>
  <si>
    <t>06 2 00 00000</t>
  </si>
  <si>
    <t>06 2 01 00000</t>
  </si>
  <si>
    <t>Подпрограмма "Санитарно-эпидемиологическое, экологическое и безопасное благосостояние населения"</t>
  </si>
  <si>
    <t>Муниципальная программа "Отдельные вопросы жилищно - коммунального хозяйства в Приволжском муниципальном районе"</t>
  </si>
  <si>
    <t>Подпрограмма "Жилищно - коммунальная инфраструктура"</t>
  </si>
  <si>
    <t>08 0 00 00000</t>
  </si>
  <si>
    <t>08 1 00 00000</t>
  </si>
  <si>
    <t>08 1 01 00000</t>
  </si>
  <si>
    <t>Основное мероприятие "Теплоснабжение"</t>
  </si>
  <si>
    <t>10 1 00 00000</t>
  </si>
  <si>
    <t>11 0 00 00000</t>
  </si>
  <si>
    <t>11 1 01 00000</t>
  </si>
  <si>
    <t>11 1 02 00000</t>
  </si>
  <si>
    <t>11 1 02 70200</t>
  </si>
  <si>
    <t>11 2 00 00000</t>
  </si>
  <si>
    <t>11 2 01 00000</t>
  </si>
  <si>
    <t>11 3 00 00000</t>
  </si>
  <si>
    <t>11 3 01 00000</t>
  </si>
  <si>
    <t>Основное мероприятие "Социальное обеспечение и выплаты молодым семьям"</t>
  </si>
  <si>
    <t>13 2 01 80360</t>
  </si>
  <si>
    <t>14 0 00 00000</t>
  </si>
  <si>
    <t>14 1 00 00000</t>
  </si>
  <si>
    <t>14 1 01 00000</t>
  </si>
  <si>
    <t>Основное мероприятие "Социальное обеспечение граждан"</t>
  </si>
  <si>
    <t>Основное мероприятие "Развитие дополнительного образования в сфере культуры"</t>
  </si>
  <si>
    <t>02 0 00 00000</t>
  </si>
  <si>
    <t>02 1 00 00000</t>
  </si>
  <si>
    <t>02 1 01 00000</t>
  </si>
  <si>
    <t>02 1 01 03590</t>
  </si>
  <si>
    <t>02 1 01 81430</t>
  </si>
  <si>
    <t>03 4 02 00000</t>
  </si>
  <si>
    <t>03 4 02 80200</t>
  </si>
  <si>
    <t>11 1 00 00000</t>
  </si>
  <si>
    <t>01 2 00 00000</t>
  </si>
  <si>
    <t>01 2 01 00000</t>
  </si>
  <si>
    <t>01 2 01 20810</t>
  </si>
  <si>
    <t>11 1 01 02500</t>
  </si>
  <si>
    <t>12 2 01 70020</t>
  </si>
  <si>
    <t>13 1 01 01000</t>
  </si>
  <si>
    <t>Основное мероприятие "Расходы на финансовую поддержку субъектов малого и среднего предпринимательства"</t>
  </si>
  <si>
    <t>51 9 00 70030</t>
  </si>
  <si>
    <t>11 3 01 00080</t>
  </si>
  <si>
    <t>Подпрограмма "Организация временного трудоустройства несовершеннолетних граждан. Организация отдыха  и оздоровления детей в каникулярное время"</t>
  </si>
  <si>
    <t>Подпрограмма "Выявление и поддержка одаренных детей"</t>
  </si>
  <si>
    <t>Основное мероприятие "Предоставление общедоступного и бесплатного дошкольного образования в муниципальных образовательных организациях"</t>
  </si>
  <si>
    <t>Основное мероприятие "Содержание объектов инженерной защиты (дамбы, дренажные системы, водоперекачивающие станции)"</t>
  </si>
  <si>
    <t>Основное мероприятие "Расходы на развитие отрасли растениеводства и животноводства, переработки и реализации продукции".</t>
  </si>
  <si>
    <t>Мероприятия в области социальной политики. Расходы на оказание финансовой помощи некоммерческим организациям (Предоставление субсидий бюджетным, автономным учреждениям и иным некоммерческим организациям)</t>
  </si>
  <si>
    <t>Резервный фонд Администрации Приволжского муниципального района (Иные бюджетные ассигнования)</t>
  </si>
  <si>
    <t>Расходы на обеспечение деятельности (оказание услуг) муниципальных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</si>
  <si>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дошкольного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</si>
  <si>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дошкольного образования (Иные бюджетные ассигнования)</t>
  </si>
  <si>
    <t>Расходы на обеспечение деятельности (оказание услуг) муниципальных учреждений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</si>
  <si>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общего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</si>
  <si>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общего образования (Иные межбюджетные ассигнования)</t>
  </si>
  <si>
    <t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</si>
  <si>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</si>
  <si>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Поддержка молодых специалистов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</si>
  <si>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</si>
  <si>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Проведение независимой оценки размера арендной платы, рыночной стоимости муниципального имущества, а также земельных участков, находящихся в государственной собственности до разграничения (Закупка товаров, работ и услуг для государственных (муниципальных) нужд)</t>
  </si>
  <si>
    <t>Субсидия на реализацию мер по обеспечению экологической безопасности использования, обезвреживания и размещения отходов от объектов жилищного фонда, предприятий и организаций Приволжского муниципального района (Иные бюджетные ассигнования)</t>
  </si>
  <si>
    <t>Доплата к пенсиям муниципальным служащим (Социальное обеспечение и иные выплаты населению)</t>
  </si>
  <si>
    <t>Выплата единовременного денежного вознаграждения гражданам за добровольную сдачу незаконно хранящегося оружия, боеприпасов, взрывчатых веществ, взрывчатых устройств (Социальное обеспечение и иные выплаты населению)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</si>
  <si>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</si>
  <si>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(Иные бюджетные ассигнования)</t>
  </si>
  <si>
    <t>Обеспечение функционирования высшего должностного лица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</si>
  <si>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</si>
  <si>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представительного органа муниципального образования (Иные бюджетные ассигнования)</t>
  </si>
  <si>
    <t>Расходы на обеспечение деятельности (оказание услуг) муниципальных учреждений по другим вопросам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</si>
  <si>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по другим вопросам (Иные бюджетные ассигнования)</t>
  </si>
  <si>
    <t>Подпрограмма "Улучшение условий и охраны труда в администрации Приволжского муниципального района"</t>
  </si>
  <si>
    <t>11 4 01 00000</t>
  </si>
  <si>
    <t>11 4 00 00000</t>
  </si>
  <si>
    <t>Основное мероприятие "Охрана труда"</t>
  </si>
  <si>
    <t>11 4 01 00090</t>
  </si>
  <si>
    <t>02 1 01 S1430</t>
  </si>
  <si>
    <t>Муниципальная программа "Долгосрочная  сбалансированность  и устойчивость  бюджетной системы Приволжского муниципального района"</t>
  </si>
  <si>
    <t>Подпрограмма "Управление муниципальным долгом"</t>
  </si>
  <si>
    <t>01 1 00 00000</t>
  </si>
  <si>
    <t>Основное мероприятие "Расходы на обслуживание муниципального долга"</t>
  </si>
  <si>
    <t>01 1 01 00000</t>
  </si>
  <si>
    <t>04 1 00 00000</t>
  </si>
  <si>
    <t>04 1 01 00000</t>
  </si>
  <si>
    <t>04 1 01 20910</t>
  </si>
  <si>
    <t>04 1 01 20920</t>
  </si>
  <si>
    <t>04 1 01 20930</t>
  </si>
  <si>
    <t>04 2 00 00000</t>
  </si>
  <si>
    <t>04 2 01 00000</t>
  </si>
  <si>
    <t>04 2 01 20950</t>
  </si>
  <si>
    <t>05 0 00 00000</t>
  </si>
  <si>
    <t>05 1 00 00000</t>
  </si>
  <si>
    <t>05 1 01 90010</t>
  </si>
  <si>
    <t>15 0 00 00000</t>
  </si>
  <si>
    <t>15 1 00 00000</t>
  </si>
  <si>
    <t>15 1 01 00000</t>
  </si>
  <si>
    <t>15 1 02 00000</t>
  </si>
  <si>
    <t>Подпрограмма "Формирование, эффективное управление и распоряжение муниципальным имуществом Приволжского муниципального района"</t>
  </si>
  <si>
    <t>Подпрограмма "Эффективное управление и распоряжение земельными ресурсами Приволжского муниципального района"</t>
  </si>
  <si>
    <t>Подпрограмма "Социально-экономическая поддержка молодых специалистов сферы здравоохранения в Приволжском муниципальном районе"</t>
  </si>
  <si>
    <t>Основное мероприятие "Материальная поддержка молодых специалистов"</t>
  </si>
  <si>
    <t>16 0 00 00000</t>
  </si>
  <si>
    <t>16 1 00 00000</t>
  </si>
  <si>
    <t>16 1 01 00000</t>
  </si>
  <si>
    <t>Основное мероприятие "Организация функционирования автомобильных дорог общего пользования"</t>
  </si>
  <si>
    <t>Основное мероприятие "Капитальный ремонт и ремонт дорожной сети"</t>
  </si>
  <si>
    <t>06 1 01 60010</t>
  </si>
  <si>
    <t>06 2 02 00000</t>
  </si>
  <si>
    <t>06 2 02 S0540</t>
  </si>
  <si>
    <t>06 2 01 80370</t>
  </si>
  <si>
    <t>Подпрограмма "Развитие массового спорта в Приволжском муниципальном районе"</t>
  </si>
  <si>
    <t>Подпрограмма "Муниципальная и государственная поддержка граждан в сфере ипотечного жилищного кредитования"</t>
  </si>
  <si>
    <t>Муниципальная программа "Безопасный район"</t>
  </si>
  <si>
    <t>Муниципальная программа "Благоустройство территории Приволжского муниципального района"</t>
  </si>
  <si>
    <t>Подпрограмма "Развитие дополнительного образования в Приволжском муниципальном районе"</t>
  </si>
  <si>
    <t>Муниципальная программа "Комплексное развитие транспортной инфраструктуры Приволжского муниципального района"</t>
  </si>
  <si>
    <t>14 1 01 10010</t>
  </si>
  <si>
    <t>Единица измерения: руб.</t>
  </si>
  <si>
    <t>03 5 00 00000</t>
  </si>
  <si>
    <t>03 5 01 00000</t>
  </si>
  <si>
    <t>Основное мероприятие "Создание в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образовательных организаций специальным, в том числе учебным, реабилитационным, компьютерным оборудованием"</t>
  </si>
  <si>
    <t>03 5 02 00000</t>
  </si>
  <si>
    <t>Основное мероприятие "Организация и проведение общественно-просветительских кампаний по распределению идей, принципов и средств формирования доступной среды для детей-инвалидов"</t>
  </si>
  <si>
    <t>03 6 00 00000</t>
  </si>
  <si>
    <t>03 6 01 00000</t>
  </si>
  <si>
    <t>Подпрограмма "Обеспечение проведения государственной итоговой аттестации выпускников"</t>
  </si>
  <si>
    <t>Основное мероприятие "Укрепление материально-технической базы пунктов проведения экзаменов"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</si>
  <si>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</si>
  <si>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03 1 03 81440</t>
  </si>
  <si>
    <t>03 1 03 S1440</t>
  </si>
  <si>
    <t>Основное мероприятие "Мероприятия по гражданской обороне, защите населения и территорий Приволжского муниципального района от чрезвычайных ситуаций природного и техногенного характера"</t>
  </si>
  <si>
    <t>05 1 01 00000</t>
  </si>
  <si>
    <t>03 1 03 81420</t>
  </si>
  <si>
    <t>Поддержка молодых специалистов  (Социальное обеспечение и иные выплаты населению)</t>
  </si>
  <si>
    <t>11 2 01 00040</t>
  </si>
  <si>
    <t>13 1 02 00000</t>
  </si>
  <si>
    <t>13 1 02 02000</t>
  </si>
  <si>
    <t>17 0 00 00000</t>
  </si>
  <si>
    <t>17 1 00 00000</t>
  </si>
  <si>
    <t>17 1 01 00000</t>
  </si>
  <si>
    <t>17 1 01 00120</t>
  </si>
  <si>
    <t>Муниципальная  программа "Создание условий для развития массового спорта в Приволжском муниципальном районе"</t>
  </si>
  <si>
    <t>Основное мероприятие"Противодействие  терроризму, экстремизму и организованной преступности"</t>
  </si>
  <si>
    <t xml:space="preserve">15 1 01 00450 </t>
  </si>
  <si>
    <t>Основное мероприятие "Водоснабжение"</t>
  </si>
  <si>
    <t>08 1 03 00000</t>
  </si>
  <si>
    <t>Подпрограмма "Благоустройство территорий общего пользования"</t>
  </si>
  <si>
    <t>06 3 01 00430</t>
  </si>
  <si>
    <t>Основное мероприятие"Организация ритуальных услуг и содержание мест захоронения"</t>
  </si>
  <si>
    <t>06 3 00 00000</t>
  </si>
  <si>
    <t>06 3 01 00000</t>
  </si>
  <si>
    <t xml:space="preserve">15 1 01 00400 </t>
  </si>
  <si>
    <t>Основное мероприятие "Капитальный ремонт муниципального жилищного фонда"</t>
  </si>
  <si>
    <t xml:space="preserve">08 1 03 00440 </t>
  </si>
  <si>
    <t>08 1 04 00410</t>
  </si>
  <si>
    <t>03 1 03 S1420</t>
  </si>
  <si>
    <t>08 1 04 00000</t>
  </si>
  <si>
    <t>Основное мероприятие "Проведение спортивных мероприятий"</t>
  </si>
  <si>
    <t>03 7 00 00000</t>
  </si>
  <si>
    <t>03 7 01 00000</t>
  </si>
  <si>
    <t>03 7 01 41100</t>
  </si>
  <si>
    <t xml:space="preserve">Основное мероприятие "Улучшение условий и охраны труда в муниципальных образовательных учреждениях Приволжского муниципального района" </t>
  </si>
  <si>
    <t xml:space="preserve">Подпрограмма "Улучшение условий и охраны труда в муниципальных образовательных учреждениях Приволжского муниципального района" </t>
  </si>
  <si>
    <t>03 6 01 01790</t>
  </si>
  <si>
    <t>Подпрограмма "Информационная открытость органов местного самоуправления Приволжского муниципального района и общественные связи"</t>
  </si>
  <si>
    <t>Основное мероприятие " Официальное опубликование правовых актов "</t>
  </si>
  <si>
    <t>49 9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</si>
  <si>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</si>
  <si>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03 4 02 S0190</t>
  </si>
  <si>
    <t>12 1 01 L4970</t>
  </si>
  <si>
    <t xml:space="preserve"> </t>
  </si>
  <si>
    <t>18 0 00 00000</t>
  </si>
  <si>
    <t>18 1 00 00000</t>
  </si>
  <si>
    <t>18 1 01 00000</t>
  </si>
  <si>
    <t>18 1 02 00000</t>
  </si>
  <si>
    <t>Муниципальная  программа "Улучшение условий и охраны труда в Приволжском муниципальном районе"</t>
  </si>
  <si>
    <t>Подпрограмма  "Улучшение условий и охраны труда в учреждениях и предприятиях Приволжского муниципального района"</t>
  </si>
  <si>
    <t>Основное мероприятие "Улучшение условий и охраны труда работников"</t>
  </si>
  <si>
    <t>Основное мероприятие "Содействие в улучшении условий и охраны труда в целях снижения производственного травматизма и профессиональной заболеваемости работников"</t>
  </si>
  <si>
    <t>Субсидия на транспортировку умерших в морг (Иные бюджетные ассигнования)</t>
  </si>
  <si>
    <t>10 1 01 10010</t>
  </si>
  <si>
    <t>Муниципальная программа "Развитие дополнительного образования в сфере культуры в Приволжском муниципальном районе"</t>
  </si>
  <si>
    <t>15 1 02 22140</t>
  </si>
  <si>
    <t>03 5 01 01490</t>
  </si>
  <si>
    <t>40 9 00 01400</t>
  </si>
  <si>
    <t>15 1 02 S0510</t>
  </si>
  <si>
    <t>15 1 02 23000</t>
  </si>
  <si>
    <t>05 2 01 00000</t>
  </si>
  <si>
    <t>05 2 01 90070</t>
  </si>
  <si>
    <t>Расходы связанные с организацией безопасности, содержанием и эксплуатацией гидротехнических сооружений (Иные бюджетные ассигнования)</t>
  </si>
  <si>
    <t>Основное мероприятие "Обеспечение безопасности гидротехнических сооружений"</t>
  </si>
  <si>
    <t>08 1 03 00470</t>
  </si>
  <si>
    <t>08 1 01 28040</t>
  </si>
  <si>
    <t>Подпрограмма"Обеспечение безопасности гидротехнических сооружений на территории Приволжского муниципального района"</t>
  </si>
  <si>
    <t>05 2 00 00000</t>
  </si>
  <si>
    <t>03 8 01 01890</t>
  </si>
  <si>
    <t>03 8 01 00000</t>
  </si>
  <si>
    <t>03 8 00 00000</t>
  </si>
  <si>
    <t>Основное мероприятие "Спортивная подготовка в учреждениях дополнительного образования"</t>
  </si>
  <si>
    <t>Подпрограмма "Привлечение молодых специалистов для работы в сфере образования. Целевое обучение выпускников по педагогическим специальностям"</t>
  </si>
  <si>
    <t>Подпрограмма "Обеспечение доступности услуг в сфере образования для детей-инвалидов"</t>
  </si>
  <si>
    <t>06 3 01 60020</t>
  </si>
  <si>
    <t>Муниципальная программа "Обеспечение доступным и комфортным жильем  населения Приволжского муниципального района Ивановской области"</t>
  </si>
  <si>
    <t>13 1 01 03000</t>
  </si>
  <si>
    <t>Организация мероприятий по поддержке одаренных детей (Социальное обеспечение и иные выплаты населению)</t>
  </si>
  <si>
    <t>06 1 01 26210</t>
  </si>
  <si>
    <t>Ликвидация несанкционированных свалок (Закупка товаров, работ и услуг для государственных (муниципальных) нужд)</t>
  </si>
  <si>
    <t>03 1 02 53031</t>
  </si>
  <si>
    <t>Муниципальная программа "Создание условий для оказания медицинской помощи населению на территории Приволжского муниципального района"</t>
  </si>
  <si>
    <t>03 1 02 L3041</t>
  </si>
  <si>
    <t>2023 год</t>
  </si>
  <si>
    <t>16 1 01 06690</t>
  </si>
  <si>
    <t>18 1 02 41200</t>
  </si>
  <si>
    <t>Подпрограмма "Реализация  спортивной подготовки в учреждениях дополнительного образования"</t>
  </si>
  <si>
    <t>Подпрограмма "Осуществление мероприятий по территориальной обороне и гражданской обороне, защите населения и территории Приволжского муниципального района от чрезвычайных ситуаций природного и техногенного характера, проявлений терроризма и экстремизма. "</t>
  </si>
  <si>
    <t>Основное мероприятие "Выполнение кадастровых работ по формирование земельных участков Приволжского муниципального района"</t>
  </si>
  <si>
    <t>Расходы на обеспечение деятельности (оказание услуг) муниципальных учреждений дошкольного образования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</si>
  <si>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общего образования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</si>
  <si>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</si>
  <si>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Организация мероприятий по поддержке одаренных детей (Закупка товаров, работ и услуг для обеспечения государственных (муниципальных) нужд)</t>
  </si>
  <si>
    <t>Поддержка молодых специалистов  (Закупка товаров, работ и услуг для обеспечения государственных (муниципальных) нужд)</t>
  </si>
  <si>
    <t>Расходы на мероприятия по обучению детей-инвалидов (Закупка товаров, работ и услуг для обеспечения государственных (муниципальных) нужд)</t>
  </si>
  <si>
    <t>Проведение государственной итоговой аттестации выпускников (Закупка товаров, работ и услуг для обеспечения государственных (муниципальных) нужд)</t>
  </si>
  <si>
    <t>Охрана труда (Закупка товаров, работ и услуг для обеспечения государственных (муниципальных) нужд)</t>
  </si>
  <si>
    <t>Организация учета муниципального имущества и проведение его технической инвентаризации (Закупка товаров, работ и услуг для обеспечения государственных (муниципальных) нужд)</t>
  </si>
  <si>
    <t>Расходы на содержание казны (Закупка товаров, работ и услуг для обеспечения государственных (муниципальных) нужд)</t>
  </si>
  <si>
    <t>Выполнение кадастровых работ по межеванию, формированию земельных участков (Закупка товаров, работ и услуг для обеспечения государственных (муниципальных) нужд)</t>
  </si>
  <si>
    <t>Подготовка населения и организаций к действиям в чрезвычайной ситуации в мирное и военное время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</si>
  <si>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</si>
  <si>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Финансовое обеспечение на  организацию ритуальных услуг и содержание мест захоронения  (Закупка товаров, работ и услуг для обеспечения государственных (муниципальных) нужд)</t>
  </si>
  <si>
    <t>Актуализация схемы теплоснабжения Приволжского муниципального района (Закупка товаров, работ и услуг для обеспечения государственных (муниципальных) нужд)</t>
  </si>
  <si>
    <t>Финансовое обеспечение на организацию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 в части нецентрализованных источников водоснабжения (содержание колодцев). (Закупка товаров, работ и услуг для обеспечения государственных (муниципальных) нужд)</t>
  </si>
  <si>
    <t>Финансовое обеспечение на организацию обеспечения проживающих в поселениях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.(Закупка товаров, работ и услуг для обеспечения государственных (муниципальных) нужд)</t>
  </si>
  <si>
    <t>Проведение мероприятий на территории Приволжского муниципального района  (Закупка товаров, работ и услуг для обеспечения государственных (муниципальных) нужд)</t>
  </si>
  <si>
    <t>Расходы на создание условий для профессионального развития и подготовки кадров муниципальной службы (Закупка товаров, работ и услуг для обеспечения государственных (муниципальных) нужд)</t>
  </si>
  <si>
    <t xml:space="preserve"> Официальное опубликование правовых актов (Закупка товаров, работ и услуг для обеспечения государственных (муниципальных) нужд)</t>
  </si>
  <si>
    <t>Обеспечение средствами информатизации (Закупка товаров, работ и услуг для обеспечения государственных (муниципальных) нужд)</t>
  </si>
  <si>
    <t>Диспансеризация муниципальных служащих  (Закупка товаров, работ и услуг для обеспечения государственных (муниципальных) нужд)</t>
  </si>
  <si>
    <t>Приобретение элементов экипировки, устройств, обеспечивающих необходимый уровень защиты граждан и охраны общественного порядка на объектах и во время мероприятий с повышенными требованиями к безопасности (Закупка товаров, работ и услуг для обеспечения государственных (муниципальных) нужд)</t>
  </si>
  <si>
    <t>Проведение мероприятий по профилактике правонарушений (Закупка товаров, работ и услуг для обеспечения государственных (муниципальных) нужд)</t>
  </si>
  <si>
    <t>Финансовое обеспечение на организацию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(Закупка товаров, работ и услуг для обеспечения государственных (муниципальных) нужд)</t>
  </si>
  <si>
    <t>Финансовое обеспечение на организацию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(Закупка товаров, работ и услуг для обеспечения государственных (муниципальных) нужд)</t>
  </si>
  <si>
    <t>Государственная экспертиза по определению достоверной сметной стоимости работ по ремонту автомобильных дорог (Закупка товаров, работ и услуг для обеспечения государственных (муниципальных) нужд)</t>
  </si>
  <si>
    <t>Строительный контроль (Закупка товаров, работ и услуг для обеспечения государственных (муниципальных) нужд)</t>
  </si>
  <si>
    <t>Улучшение условий и охраны труда в учреждениях и предприятиях Приволжского муниципального района (Закупка товаров, работ и услуг для обеспечения государственных (муниципальных) нужд)</t>
  </si>
  <si>
    <t>Обеспечение прочих обязательств администрации  (Закупка товаров, работ и услуг для обеспечения государственных (муниципальных) нужд)</t>
  </si>
  <si>
    <t>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</si>
  <si>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
</t>
  </si>
  <si>
    <t>Расходы на обеспечение деятельности (оказание услуг) муниципальных учреждений по другим вопросам (Закупка товаров, работ и услуг для обеспечения государственных (муниципальных) нужд)</t>
  </si>
  <si>
    <t>Возмещение расходов депутатам, осуществляющим полномочия на непостоянной основе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</si>
  <si>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рефинансированному). Софинансирование районного бюджета (Социальное обеспечение и иные выплаты населению)</t>
  </si>
  <si>
    <t>Подпрограмма "Информатизация структурных подразделений администрации Приволжского муниципального района"</t>
  </si>
  <si>
    <t>Подпрограмма " Профилактика правонарушений, наркомании, борьба с преступностью и обеспечение безопасности граждан на территории Приволжского муниципального района"</t>
  </si>
  <si>
    <t>Материальное вознаграждение гражданам, награжденным Почетной грамотой (Социальное обеспечение и иные выплаты населению)</t>
  </si>
  <si>
    <t>40 9 00 01900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</si>
  <si>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</si>
  <si>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</si>
  <si>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</si>
  <si>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Текущее содержание инженерной защиты (дамбы, дренажные системы, водоперекачивающие станции)  (Иные бюджетные ассигнования)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</si>
  <si>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</si>
  <si>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</si>
  <si>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</si>
  <si>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Подпрограмма «Развитие отрасли растениеводства и животноводства, переработки и реализации продукции »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</si>
  <si>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</si>
  <si>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"Озеленение"</t>
  </si>
  <si>
    <t xml:space="preserve">Организация озеленения территорий общего пользования (Закупка товаров, работ и услуг для обеспечения государственных (муниципальных) нужд) </t>
  </si>
  <si>
    <t>06 3 02 00000</t>
  </si>
  <si>
    <t>06 3 02 26310</t>
  </si>
  <si>
    <t>Проведение мероприятий на территории Приволжского муниципального района (Закупка товаров, работ и услуг для обеспечения государственных (муниципальных) нужд)</t>
  </si>
  <si>
    <t>Организация регулярных перевозок по муниципальным маршрутам (Закупка товаров, работ и услуг для обеспечения государственных (муниципальных) нужд)</t>
  </si>
  <si>
    <t>Подпрограмма "Развитие пассажирских перевозок на территории Приволжского муниципального района"</t>
  </si>
  <si>
    <t>Расходы на проведение мероприятий в области массового спорта (Закупка товаров, работ и услуг для обеспечения государственных (муниципальных) нужд)</t>
  </si>
  <si>
    <t>2024 год</t>
  </si>
  <si>
    <t>Организация мероприятий по поддержке одаренных детей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</si>
  <si>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 программа "Градостроительная деятельность на территории Приволжского муниципального района"</t>
  </si>
  <si>
    <t>38 0 00 00000</t>
  </si>
  <si>
    <t>Подпрограмма "Установление границ населенных пунктов на территории Приволжского муниципального района"</t>
  </si>
  <si>
    <t>38 1 00 00000</t>
  </si>
  <si>
    <t>38 1 01 00000</t>
  </si>
  <si>
    <t>38 1 01 20980</t>
  </si>
  <si>
    <t>38 2 01 00000</t>
  </si>
  <si>
    <t>Подпрограмма "Подготовка документов территориального планирования, градостроительного зонирования, планировки и межевания территории"</t>
  </si>
  <si>
    <t>38 2 00 00000</t>
  </si>
  <si>
    <t>36 0 00 00000</t>
  </si>
  <si>
    <t>Муниципальная  программа "По выполнению мероприятий «Комплексного плана противодействия идеологии терроризма в Российской Федерации на 2019-2023 годы» на территории Приволжского муниципального района"</t>
  </si>
  <si>
    <t>Подпрограмма "По выполнению мероприятий «Комплексного плана противодействия идеологии терроризма в Российской Федерации на 2019-2023 годы» на территории Приволжского муниципального района"</t>
  </si>
  <si>
    <t>36 1 00 00000</t>
  </si>
  <si>
    <t>36 1 01 00000</t>
  </si>
  <si>
    <t>36 1 01 03010</t>
  </si>
  <si>
    <t>Выполнение мероприятий «Комплексного плана противодействия идеологии терроризма в Российской Федерации на 2019-2023 годы» на территории Приволжского муниципального района (Закупка товаров, работ и услуг для обеспечения государственных (муниципальных) нужд)</t>
  </si>
  <si>
    <t>37 0 00 00000</t>
  </si>
  <si>
    <t>Муниципальная  программа "Развитие пассажирских перевозок на территории Приволжского муниципального района"</t>
  </si>
  <si>
    <t>37 1 00 00000</t>
  </si>
  <si>
    <t>37 1 01 00000</t>
  </si>
  <si>
    <t>37 1 01 24000</t>
  </si>
  <si>
    <t>Финансовое обеспечение на организацию в границах поселений электро-, тепло-, газо- и водоснабжения населения, водоотведения, снабжения, снабжения населения топливом в пределах полномочий, установленных законодательством РФ, в части централизованных источников водоснабжения  (Закупка товаров, работ и услуг для обеспечения государственных (муниципальных) нужд)</t>
  </si>
  <si>
    <t>Основное мероприятие "Регулярные перевозки"</t>
  </si>
  <si>
    <t>Основное мероприятие "По выполнению мероприятий «Комплексного плана противодействия идеологии терроризма в Российской Федерации на 2019-2023 годы» на территории Приволжского муниципального района"</t>
  </si>
  <si>
    <t>03 1 01 01110</t>
  </si>
  <si>
    <t>Расходы за счет средств от оказания платных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</si>
  <si>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за счет средств от оказания платных услуг (Закупка товаров, работ и услуг для обеспечения государственных (муниципальных) нужд)</t>
  </si>
  <si>
    <t>Расходы за счет средств от оказания платных услуг (Иные бюджетные ассигнования)</t>
  </si>
  <si>
    <t>03 1 02 01111</t>
  </si>
  <si>
    <t>Основное мероприятие "Осуществление деятельности по обращению с животными без владельцев"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</si>
  <si>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</si>
  <si>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</si>
  <si>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</si>
  <si>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Средства на оплату членских взносов Совета муниципальных образований (Иные бюджетные ассигнования)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</si>
  <si>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</si>
  <si>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</t>
  </si>
  <si>
    <t>Муниципальная программа "Обеспечение объектами инженерной инфраструктуры и услугами жилищно-коммунального хозяйства населения Приволжского муниципального района"</t>
  </si>
  <si>
    <t>19 0 00 00000</t>
  </si>
  <si>
    <t>19 2 00 00000</t>
  </si>
  <si>
    <t>Подпрограмма "Обеспечение инженерной инфраструктурой земельных участков, предназначенных для бесплатного предоставления семьям с тремя и более детьми, в Приволжском муниципальном районе"</t>
  </si>
  <si>
    <t>Подпрограмма "Модернизация объектов коммунальной инфраструктуры"</t>
  </si>
  <si>
    <t>19 3 00 00000</t>
  </si>
  <si>
    <t>Расходы на проведение мероприятий для детей 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</si>
  <si>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</si>
  <si>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</si>
  <si>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 на  поэтапное доведение средней заработной платы педагогическим работникам иных муниципальных организаций дополнительного образования детей 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</si>
  <si>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</si>
  <si>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Расходы на реализацию спортивной подготовки в учреждениях дополнительного образования (Предоставление субсидий бюджетным, автономным учреждениям и иным некоммерческим организациям)</t>
  </si>
  <si>
    <t>03 1 03 03580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</si>
  <si>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</si>
  <si>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</si>
  <si>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15 1 02 S8600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</si>
  <si>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</si>
  <si>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Распределение бюджетных ассигнований бюджета Приволжского муниципального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 и на плановый период 2024 и 2025 годов</t>
  </si>
  <si>
    <t>2025 год</t>
  </si>
  <si>
    <t xml:space="preserve">Приложение 4                                                                                                                                                                                    к решению Совета Приволжского муниципального района                                                                                                                                                от _____.2022 № _____                                                                                                                                                 "О бюджете Приволжского муниципального района                                                                                    на 2023 год и на плановый период 2024 и 2025 годов в первом чтении" </t>
  </si>
  <si>
    <t>03 1 04 80090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</si>
  <si>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</si>
  <si>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</si>
  <si>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Работы по подготовке документации по установлению границ населенных пунктов (Закупка товаров, работ и услуг для обеспечения государственных (муниципальных) нужд)</t>
  </si>
  <si>
    <t>Разработка проектов планировки и (или) проектов межевания территорий (Закупка товаров, работ и услуг для обеспечения государственных (муниципальных) нужд)</t>
  </si>
  <si>
    <t>38 2 01 20960</t>
  </si>
  <si>
    <t>Работы по подготовке документации по установлению границ территориальных зон (Закупка товаров, работ и услуг для обеспечения государственных (муниципальных) нужд)</t>
  </si>
  <si>
    <t>38 3 01 00000</t>
  </si>
  <si>
    <t>Основное мероприятие "Разработка проектов планировки и (или) проектов межевания территории"</t>
  </si>
  <si>
    <t>38 3 01 21980</t>
  </si>
  <si>
    <t>38 3 00 00000</t>
  </si>
  <si>
    <t>Подпрограмма "Установление границ территориальных зон сельских поселений Приволжского муниципального района"</t>
  </si>
  <si>
    <t>Основное мероприятие "Установление границ населенных пунктов"</t>
  </si>
  <si>
    <t>Основное мероприятие "Установление границ территориальных зон"</t>
  </si>
  <si>
    <t>Подготовка проектов межевания земельных участков и н проведение кадастровых работ (Закупка товаров, работ и услуг для обеспечения государственных (муниципальных) нужд)</t>
  </si>
  <si>
    <t>41 9 00 L5990</t>
  </si>
  <si>
    <t>17 1 01 60060</t>
  </si>
  <si>
    <t>Возмещение недополученных доходов и (или) финансовое обеспечение (возмещение) затрат в связи с производством (реализацией) товаров, выполнением работ, оказанием услуг (Иные бюджетные ассигнования)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</si>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</sst>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7" tint="-0.4999699890613556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12" borderId="1" applyNumberFormat="0" applyAlignment="0" applyProtection="0"/>
    <xf numFmtId="0" fontId="37" fillId="44" borderId="2" applyNumberFormat="0" applyAlignment="0" applyProtection="0"/>
    <xf numFmtId="0" fontId="4" fillId="45" borderId="3" applyNumberFormat="0" applyAlignment="0" applyProtection="0"/>
    <xf numFmtId="0" fontId="38" fillId="46" borderId="4" applyNumberFormat="0" applyAlignment="0" applyProtection="0"/>
    <xf numFmtId="0" fontId="5" fillId="45" borderId="1" applyNumberFormat="0" applyAlignment="0" applyProtection="0"/>
    <xf numFmtId="0" fontId="39" fillId="46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40" fillId="0" borderId="6" applyNumberFormat="0" applyFill="0" applyAlignment="0" applyProtection="0"/>
    <xf numFmtId="0" fontId="8" fillId="0" borderId="7" applyNumberFormat="0" applyFill="0" applyAlignment="0" applyProtection="0"/>
    <xf numFmtId="0" fontId="41" fillId="0" borderId="8" applyNumberFormat="0" applyFill="0" applyAlignment="0" applyProtection="0"/>
    <xf numFmtId="0" fontId="9" fillId="0" borderId="9" applyNumberFormat="0" applyFill="0" applyAlignment="0" applyProtection="0"/>
    <xf numFmtId="0" fontId="42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43" fillId="0" borderId="12" applyNumberFormat="0" applyFill="0" applyAlignment="0" applyProtection="0"/>
    <xf numFmtId="0" fontId="11" fillId="47" borderId="13" applyNumberFormat="0" applyAlignment="0" applyProtection="0"/>
    <xf numFmtId="0" fontId="44" fillId="48" borderId="14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6" fillId="50" borderId="0" applyNumberFormat="0" applyBorder="0" applyAlignment="0" applyProtection="0"/>
    <xf numFmtId="0" fontId="0" fillId="0" borderId="0">
      <alignment/>
      <protection/>
    </xf>
    <xf numFmtId="0" fontId="0" fillId="51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7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53" borderId="15" applyNumberFormat="0" applyAlignment="0" applyProtection="0"/>
    <xf numFmtId="0" fontId="35" fillId="54" borderId="16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49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51" fillId="55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justify"/>
    </xf>
    <xf numFmtId="0" fontId="22" fillId="56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57" borderId="0" xfId="0" applyFont="1" applyFill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 horizontal="justify" vertical="justify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justify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4" fontId="20" fillId="57" borderId="0" xfId="0" applyNumberFormat="1" applyFont="1" applyFill="1" applyAlignment="1">
      <alignment/>
    </xf>
    <xf numFmtId="0" fontId="23" fillId="58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58" borderId="19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20" fillId="59" borderId="0" xfId="0" applyFont="1" applyFill="1" applyAlignment="1">
      <alignment/>
    </xf>
    <xf numFmtId="2" fontId="20" fillId="57" borderId="0" xfId="0" applyNumberFormat="1" applyFont="1" applyFill="1" applyAlignment="1">
      <alignment/>
    </xf>
    <xf numFmtId="4" fontId="26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vertical="justify"/>
    </xf>
    <xf numFmtId="0" fontId="20" fillId="0" borderId="0" xfId="0" applyFont="1" applyFill="1" applyAlignment="1">
      <alignment horizontal="right"/>
    </xf>
    <xf numFmtId="0" fontId="27" fillId="0" borderId="0" xfId="0" applyFont="1" applyFill="1" applyAlignment="1">
      <alignment horizontal="left" textRotation="90"/>
    </xf>
    <xf numFmtId="0" fontId="23" fillId="58" borderId="21" xfId="0" applyFont="1" applyFill="1" applyBorder="1" applyAlignment="1">
      <alignment horizontal="right" vertical="center" wrapText="1"/>
    </xf>
    <xf numFmtId="4" fontId="29" fillId="58" borderId="19" xfId="0" applyNumberFormat="1" applyFont="1" applyFill="1" applyBorder="1" applyAlignment="1">
      <alignment horizontal="right" wrapText="1"/>
    </xf>
    <xf numFmtId="0" fontId="29" fillId="13" borderId="21" xfId="0" applyFont="1" applyFill="1" applyBorder="1" applyAlignment="1">
      <alignment horizontal="right" vertical="center" wrapText="1"/>
    </xf>
    <xf numFmtId="0" fontId="29" fillId="13" borderId="19" xfId="0" applyFont="1" applyFill="1" applyBorder="1" applyAlignment="1">
      <alignment horizontal="center" vertical="center" wrapText="1"/>
    </xf>
    <xf numFmtId="4" fontId="29" fillId="13" borderId="19" xfId="0" applyNumberFormat="1" applyFont="1" applyFill="1" applyBorder="1" applyAlignment="1">
      <alignment horizontal="right" wrapText="1"/>
    </xf>
    <xf numFmtId="0" fontId="24" fillId="60" borderId="21" xfId="0" applyFont="1" applyFill="1" applyBorder="1" applyAlignment="1">
      <alignment horizontal="right" vertical="center" wrapText="1"/>
    </xf>
    <xf numFmtId="0" fontId="24" fillId="60" borderId="19" xfId="0" applyFont="1" applyFill="1" applyBorder="1" applyAlignment="1">
      <alignment horizontal="center" vertical="center" wrapText="1"/>
    </xf>
    <xf numFmtId="4" fontId="24" fillId="60" borderId="19" xfId="0" applyNumberFormat="1" applyFont="1" applyFill="1" applyBorder="1" applyAlignment="1">
      <alignment horizontal="right" wrapText="1"/>
    </xf>
    <xf numFmtId="49" fontId="29" fillId="13" borderId="21" xfId="0" applyNumberFormat="1" applyFont="1" applyFill="1" applyBorder="1" applyAlignment="1">
      <alignment horizontal="right"/>
    </xf>
    <xf numFmtId="0" fontId="30" fillId="13" borderId="19" xfId="0" applyFont="1" applyFill="1" applyBorder="1" applyAlignment="1">
      <alignment horizontal="center" vertical="top" wrapText="1"/>
    </xf>
    <xf numFmtId="49" fontId="24" fillId="60" borderId="21" xfId="0" applyNumberFormat="1" applyFont="1" applyFill="1" applyBorder="1" applyAlignment="1">
      <alignment horizontal="right"/>
    </xf>
    <xf numFmtId="0" fontId="31" fillId="60" borderId="19" xfId="0" applyFont="1" applyFill="1" applyBorder="1" applyAlignment="1">
      <alignment horizontal="center" vertical="top" wrapText="1"/>
    </xf>
    <xf numFmtId="49" fontId="21" fillId="57" borderId="19" xfId="0" applyNumberFormat="1" applyFont="1" applyFill="1" applyBorder="1" applyAlignment="1">
      <alignment horizontal="right"/>
    </xf>
    <xf numFmtId="4" fontId="21" fillId="57" borderId="19" xfId="0" applyNumberFormat="1" applyFont="1" applyFill="1" applyBorder="1" applyAlignment="1">
      <alignment horizontal="right"/>
    </xf>
    <xf numFmtId="49" fontId="23" fillId="58" borderId="21" xfId="0" applyNumberFormat="1" applyFont="1" applyFill="1" applyBorder="1" applyAlignment="1">
      <alignment horizontal="right"/>
    </xf>
    <xf numFmtId="0" fontId="22" fillId="58" borderId="19" xfId="0" applyFont="1" applyFill="1" applyBorder="1" applyAlignment="1">
      <alignment horizontal="center" vertical="top" wrapText="1"/>
    </xf>
    <xf numFmtId="4" fontId="23" fillId="58" borderId="19" xfId="0" applyNumberFormat="1" applyFont="1" applyFill="1" applyBorder="1" applyAlignment="1">
      <alignment horizontal="right" wrapText="1"/>
    </xf>
    <xf numFmtId="49" fontId="29" fillId="13" borderId="19" xfId="0" applyNumberFormat="1" applyFont="1" applyFill="1" applyBorder="1" applyAlignment="1">
      <alignment horizontal="right"/>
    </xf>
    <xf numFmtId="49" fontId="24" fillId="60" borderId="19" xfId="0" applyNumberFormat="1" applyFont="1" applyFill="1" applyBorder="1" applyAlignment="1">
      <alignment horizontal="right"/>
    </xf>
    <xf numFmtId="49" fontId="21" fillId="0" borderId="21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9" fontId="23" fillId="58" borderId="19" xfId="0" applyNumberFormat="1" applyFont="1" applyFill="1" applyBorder="1" applyAlignment="1">
      <alignment horizontal="right"/>
    </xf>
    <xf numFmtId="4" fontId="23" fillId="58" borderId="19" xfId="0" applyNumberFormat="1" applyFont="1" applyFill="1" applyBorder="1" applyAlignment="1">
      <alignment horizontal="right"/>
    </xf>
    <xf numFmtId="49" fontId="29" fillId="13" borderId="22" xfId="0" applyNumberFormat="1" applyFont="1" applyFill="1" applyBorder="1" applyAlignment="1">
      <alignment horizontal="right"/>
    </xf>
    <xf numFmtId="4" fontId="29" fillId="13" borderId="19" xfId="0" applyNumberFormat="1" applyFont="1" applyFill="1" applyBorder="1" applyAlignment="1">
      <alignment horizontal="right"/>
    </xf>
    <xf numFmtId="49" fontId="24" fillId="60" borderId="22" xfId="0" applyNumberFormat="1" applyFont="1" applyFill="1" applyBorder="1" applyAlignment="1">
      <alignment horizontal="right"/>
    </xf>
    <xf numFmtId="4" fontId="24" fillId="60" borderId="19" xfId="0" applyNumberFormat="1" applyFont="1" applyFill="1" applyBorder="1" applyAlignment="1">
      <alignment horizontal="right"/>
    </xf>
    <xf numFmtId="49" fontId="21" fillId="0" borderId="22" xfId="0" applyNumberFormat="1" applyFont="1" applyFill="1" applyBorder="1" applyAlignment="1">
      <alignment horizontal="right"/>
    </xf>
    <xf numFmtId="4" fontId="21" fillId="0" borderId="23" xfId="0" applyNumberFormat="1" applyFont="1" applyFill="1" applyBorder="1" applyAlignment="1">
      <alignment horizontal="right"/>
    </xf>
    <xf numFmtId="49" fontId="21" fillId="0" borderId="19" xfId="0" applyNumberFormat="1" applyFont="1" applyFill="1" applyBorder="1" applyAlignment="1">
      <alignment horizontal="right"/>
    </xf>
    <xf numFmtId="4" fontId="21" fillId="0" borderId="20" xfId="0" applyNumberFormat="1" applyFont="1" applyFill="1" applyBorder="1" applyAlignment="1">
      <alignment horizontal="right"/>
    </xf>
    <xf numFmtId="4" fontId="21" fillId="57" borderId="23" xfId="0" applyNumberFormat="1" applyFont="1" applyFill="1" applyBorder="1" applyAlignment="1">
      <alignment horizontal="right"/>
    </xf>
    <xf numFmtId="49" fontId="29" fillId="13" borderId="24" xfId="0" applyNumberFormat="1" applyFont="1" applyFill="1" applyBorder="1" applyAlignment="1">
      <alignment horizontal="right"/>
    </xf>
    <xf numFmtId="49" fontId="29" fillId="13" borderId="23" xfId="0" applyNumberFormat="1" applyFont="1" applyFill="1" applyBorder="1" applyAlignment="1">
      <alignment horizontal="right"/>
    </xf>
    <xf numFmtId="4" fontId="29" fillId="13" borderId="23" xfId="0" applyNumberFormat="1" applyFont="1" applyFill="1" applyBorder="1" applyAlignment="1">
      <alignment horizontal="right"/>
    </xf>
    <xf numFmtId="49" fontId="24" fillId="60" borderId="25" xfId="0" applyNumberFormat="1" applyFont="1" applyFill="1" applyBorder="1" applyAlignment="1">
      <alignment horizontal="right"/>
    </xf>
    <xf numFmtId="49" fontId="29" fillId="13" borderId="25" xfId="0" applyNumberFormat="1" applyFont="1" applyFill="1" applyBorder="1" applyAlignment="1">
      <alignment horizontal="right"/>
    </xf>
    <xf numFmtId="49" fontId="21" fillId="0" borderId="25" xfId="0" applyNumberFormat="1" applyFont="1" applyFill="1" applyBorder="1" applyAlignment="1">
      <alignment horizontal="right"/>
    </xf>
    <xf numFmtId="49" fontId="29" fillId="13" borderId="22" xfId="0" applyNumberFormat="1" applyFont="1" applyFill="1" applyBorder="1" applyAlignment="1">
      <alignment horizontal="right" wrapText="1"/>
    </xf>
    <xf numFmtId="49" fontId="29" fillId="13" borderId="19" xfId="0" applyNumberFormat="1" applyFont="1" applyFill="1" applyBorder="1" applyAlignment="1">
      <alignment horizontal="right" wrapText="1"/>
    </xf>
    <xf numFmtId="0" fontId="21" fillId="0" borderId="21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 wrapText="1"/>
    </xf>
    <xf numFmtId="4" fontId="21" fillId="57" borderId="19" xfId="0" applyNumberFormat="1" applyFont="1" applyFill="1" applyBorder="1" applyAlignment="1">
      <alignment horizontal="right" wrapText="1"/>
    </xf>
    <xf numFmtId="0" fontId="23" fillId="58" borderId="21" xfId="0" applyNumberFormat="1" applyFont="1" applyFill="1" applyBorder="1" applyAlignment="1">
      <alignment horizontal="right"/>
    </xf>
    <xf numFmtId="0" fontId="29" fillId="13" borderId="21" xfId="0" applyNumberFormat="1" applyFont="1" applyFill="1" applyBorder="1" applyAlignment="1">
      <alignment horizontal="right"/>
    </xf>
    <xf numFmtId="0" fontId="24" fillId="60" borderId="21" xfId="0" applyNumberFormat="1" applyFont="1" applyFill="1" applyBorder="1" applyAlignment="1">
      <alignment horizontal="right"/>
    </xf>
    <xf numFmtId="49" fontId="21" fillId="13" borderId="22" xfId="0" applyNumberFormat="1" applyFont="1" applyFill="1" applyBorder="1" applyAlignment="1">
      <alignment horizontal="right"/>
    </xf>
    <xf numFmtId="49" fontId="21" fillId="13" borderId="19" xfId="0" applyNumberFormat="1" applyFont="1" applyFill="1" applyBorder="1" applyAlignment="1">
      <alignment horizontal="right"/>
    </xf>
    <xf numFmtId="4" fontId="21" fillId="13" borderId="19" xfId="0" applyNumberFormat="1" applyFont="1" applyFill="1" applyBorder="1" applyAlignment="1">
      <alignment horizontal="right"/>
    </xf>
    <xf numFmtId="49" fontId="23" fillId="58" borderId="22" xfId="0" applyNumberFormat="1" applyFont="1" applyFill="1" applyBorder="1" applyAlignment="1">
      <alignment horizontal="right" wrapText="1"/>
    </xf>
    <xf numFmtId="49" fontId="23" fillId="58" borderId="19" xfId="0" applyNumberFormat="1" applyFont="1" applyFill="1" applyBorder="1" applyAlignment="1">
      <alignment horizontal="right" wrapText="1"/>
    </xf>
    <xf numFmtId="0" fontId="29" fillId="13" borderId="22" xfId="0" applyFont="1" applyFill="1" applyBorder="1" applyAlignment="1">
      <alignment horizontal="right"/>
    </xf>
    <xf numFmtId="49" fontId="24" fillId="60" borderId="22" xfId="0" applyNumberFormat="1" applyFont="1" applyFill="1" applyBorder="1" applyAlignment="1">
      <alignment horizontal="right" wrapText="1"/>
    </xf>
    <xf numFmtId="49" fontId="24" fillId="60" borderId="19" xfId="0" applyNumberFormat="1" applyFont="1" applyFill="1" applyBorder="1" applyAlignment="1">
      <alignment horizontal="right" wrapText="1"/>
    </xf>
    <xf numFmtId="49" fontId="21" fillId="0" borderId="21" xfId="0" applyNumberFormat="1" applyFont="1" applyFill="1" applyBorder="1" applyAlignment="1">
      <alignment horizontal="right" wrapText="1"/>
    </xf>
    <xf numFmtId="49" fontId="21" fillId="57" borderId="19" xfId="0" applyNumberFormat="1" applyFont="1" applyFill="1" applyBorder="1" applyAlignment="1">
      <alignment horizontal="right" wrapText="1"/>
    </xf>
    <xf numFmtId="49" fontId="21" fillId="0" borderId="22" xfId="0" applyNumberFormat="1" applyFont="1" applyFill="1" applyBorder="1" applyAlignment="1">
      <alignment horizontal="right" wrapText="1"/>
    </xf>
    <xf numFmtId="49" fontId="21" fillId="0" borderId="19" xfId="0" applyNumberFormat="1" applyFont="1" applyFill="1" applyBorder="1" applyAlignment="1">
      <alignment horizontal="right" wrapText="1"/>
    </xf>
    <xf numFmtId="49" fontId="21" fillId="13" borderId="19" xfId="0" applyNumberFormat="1" applyFont="1" applyFill="1" applyBorder="1" applyAlignment="1">
      <alignment horizontal="right" wrapText="1"/>
    </xf>
    <xf numFmtId="0" fontId="24" fillId="60" borderId="22" xfId="0" applyFont="1" applyFill="1" applyBorder="1" applyAlignment="1">
      <alignment horizontal="right"/>
    </xf>
    <xf numFmtId="49" fontId="29" fillId="60" borderId="19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 horizontal="right"/>
    </xf>
    <xf numFmtId="4" fontId="21" fillId="0" borderId="23" xfId="0" applyNumberFormat="1" applyFont="1" applyFill="1" applyBorder="1" applyAlignment="1">
      <alignment horizontal="right" wrapText="1"/>
    </xf>
    <xf numFmtId="49" fontId="21" fillId="60" borderId="19" xfId="0" applyNumberFormat="1" applyFont="1" applyFill="1" applyBorder="1" applyAlignment="1">
      <alignment horizontal="right" wrapText="1"/>
    </xf>
    <xf numFmtId="4" fontId="24" fillId="60" borderId="23" xfId="0" applyNumberFormat="1" applyFont="1" applyFill="1" applyBorder="1" applyAlignment="1">
      <alignment horizontal="right" wrapText="1"/>
    </xf>
    <xf numFmtId="4" fontId="21" fillId="57" borderId="23" xfId="0" applyNumberFormat="1" applyFont="1" applyFill="1" applyBorder="1" applyAlignment="1">
      <alignment horizontal="right" wrapText="1"/>
    </xf>
    <xf numFmtId="49" fontId="21" fillId="13" borderId="22" xfId="0" applyNumberFormat="1" applyFont="1" applyFill="1" applyBorder="1" applyAlignment="1">
      <alignment horizontal="right" wrapText="1"/>
    </xf>
    <xf numFmtId="4" fontId="21" fillId="13" borderId="23" xfId="0" applyNumberFormat="1" applyFont="1" applyFill="1" applyBorder="1" applyAlignment="1">
      <alignment horizontal="right" wrapText="1"/>
    </xf>
    <xf numFmtId="49" fontId="21" fillId="60" borderId="22" xfId="0" applyNumberFormat="1" applyFont="1" applyFill="1" applyBorder="1" applyAlignment="1">
      <alignment horizontal="right" wrapText="1"/>
    </xf>
    <xf numFmtId="4" fontId="21" fillId="60" borderId="23" xfId="0" applyNumberFormat="1" applyFont="1" applyFill="1" applyBorder="1" applyAlignment="1">
      <alignment horizontal="right" wrapText="1"/>
    </xf>
    <xf numFmtId="49" fontId="29" fillId="60" borderId="19" xfId="0" applyNumberFormat="1" applyFont="1" applyFill="1" applyBorder="1" applyAlignment="1">
      <alignment horizontal="right" wrapText="1"/>
    </xf>
    <xf numFmtId="0" fontId="23" fillId="58" borderId="22" xfId="0" applyFont="1" applyFill="1" applyBorder="1" applyAlignment="1">
      <alignment horizontal="right"/>
    </xf>
    <xf numFmtId="4" fontId="21" fillId="60" borderId="19" xfId="0" applyNumberFormat="1" applyFont="1" applyFill="1" applyBorder="1" applyAlignment="1">
      <alignment horizontal="right" wrapText="1"/>
    </xf>
    <xf numFmtId="49" fontId="24" fillId="13" borderId="19" xfId="0" applyNumberFormat="1" applyFont="1" applyFill="1" applyBorder="1" applyAlignment="1">
      <alignment horizontal="right" wrapText="1"/>
    </xf>
    <xf numFmtId="0" fontId="24" fillId="60" borderId="21" xfId="0" applyFont="1" applyFill="1" applyBorder="1" applyAlignment="1">
      <alignment horizontal="right"/>
    </xf>
    <xf numFmtId="49" fontId="21" fillId="60" borderId="21" xfId="0" applyNumberFormat="1" applyFont="1" applyFill="1" applyBorder="1" applyAlignment="1">
      <alignment horizontal="right"/>
    </xf>
    <xf numFmtId="4" fontId="29" fillId="60" borderId="19" xfId="0" applyNumberFormat="1" applyFont="1" applyFill="1" applyBorder="1" applyAlignment="1">
      <alignment horizontal="right"/>
    </xf>
    <xf numFmtId="4" fontId="29" fillId="13" borderId="23" xfId="0" applyNumberFormat="1" applyFont="1" applyFill="1" applyBorder="1" applyAlignment="1">
      <alignment horizontal="right" wrapText="1"/>
    </xf>
    <xf numFmtId="0" fontId="21" fillId="0" borderId="21" xfId="0" applyFont="1" applyFill="1" applyBorder="1" applyAlignment="1">
      <alignment horizontal="right"/>
    </xf>
    <xf numFmtId="0" fontId="29" fillId="13" borderId="19" xfId="0" applyFont="1" applyFill="1" applyBorder="1" applyAlignment="1">
      <alignment horizontal="right"/>
    </xf>
    <xf numFmtId="49" fontId="23" fillId="58" borderId="22" xfId="0" applyNumberFormat="1" applyFont="1" applyFill="1" applyBorder="1" applyAlignment="1">
      <alignment horizontal="right"/>
    </xf>
    <xf numFmtId="49" fontId="21" fillId="0" borderId="23" xfId="0" applyNumberFormat="1" applyFont="1" applyFill="1" applyBorder="1" applyAlignment="1">
      <alignment horizontal="right"/>
    </xf>
    <xf numFmtId="49" fontId="21" fillId="0" borderId="26" xfId="0" applyNumberFormat="1" applyFont="1" applyFill="1" applyBorder="1" applyAlignment="1">
      <alignment horizontal="right"/>
    </xf>
    <xf numFmtId="4" fontId="21" fillId="0" borderId="26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0" fontId="52" fillId="61" borderId="19" xfId="0" applyFont="1" applyFill="1" applyBorder="1" applyAlignment="1">
      <alignment horizontal="justify" vertical="top" wrapText="1"/>
    </xf>
    <xf numFmtId="49" fontId="23" fillId="61" borderId="21" xfId="0" applyNumberFormat="1" applyFont="1" applyFill="1" applyBorder="1" applyAlignment="1">
      <alignment horizontal="right"/>
    </xf>
    <xf numFmtId="49" fontId="23" fillId="61" borderId="19" xfId="0" applyNumberFormat="1" applyFont="1" applyFill="1" applyBorder="1" applyAlignment="1">
      <alignment horizontal="right"/>
    </xf>
    <xf numFmtId="4" fontId="23" fillId="61" borderId="19" xfId="0" applyNumberFormat="1" applyFont="1" applyFill="1" applyBorder="1" applyAlignment="1">
      <alignment horizontal="right"/>
    </xf>
    <xf numFmtId="0" fontId="23" fillId="58" borderId="20" xfId="0" applyFont="1" applyFill="1" applyBorder="1" applyAlignment="1">
      <alignment horizontal="left" vertical="center" wrapText="1"/>
    </xf>
    <xf numFmtId="0" fontId="29" fillId="13" borderId="20" xfId="0" applyFont="1" applyFill="1" applyBorder="1" applyAlignment="1">
      <alignment horizontal="left" vertical="center" wrapText="1"/>
    </xf>
    <xf numFmtId="0" fontId="24" fillId="60" borderId="19" xfId="0" applyFont="1" applyFill="1" applyBorder="1" applyAlignment="1">
      <alignment horizontal="left" vertical="center" wrapText="1"/>
    </xf>
    <xf numFmtId="0" fontId="53" fillId="13" borderId="23" xfId="0" applyFont="1" applyFill="1" applyBorder="1" applyAlignment="1">
      <alignment horizontal="left" vertical="center" wrapText="1"/>
    </xf>
    <xf numFmtId="0" fontId="21" fillId="57" borderId="19" xfId="0" applyFont="1" applyFill="1" applyBorder="1" applyAlignment="1">
      <alignment horizontal="left" vertical="center" wrapText="1"/>
    </xf>
    <xf numFmtId="0" fontId="23" fillId="58" borderId="19" xfId="0" applyFont="1" applyFill="1" applyBorder="1" applyAlignment="1">
      <alignment horizontal="left" vertical="center" wrapText="1"/>
    </xf>
    <xf numFmtId="0" fontId="29" fillId="13" borderId="19" xfId="0" applyFont="1" applyFill="1" applyBorder="1" applyAlignment="1">
      <alignment horizontal="left" vertical="center" wrapText="1"/>
    </xf>
    <xf numFmtId="0" fontId="29" fillId="13" borderId="23" xfId="0" applyFont="1" applyFill="1" applyBorder="1" applyAlignment="1">
      <alignment horizontal="left" vertical="center" wrapText="1"/>
    </xf>
    <xf numFmtId="0" fontId="24" fillId="60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57" borderId="23" xfId="0" applyFont="1" applyFill="1" applyBorder="1" applyAlignment="1">
      <alignment horizontal="left" vertical="center" wrapText="1"/>
    </xf>
    <xf numFmtId="0" fontId="21" fillId="57" borderId="23" xfId="88" applyFont="1" applyFill="1" applyBorder="1" applyAlignment="1">
      <alignment horizontal="left" vertical="center" wrapText="1"/>
      <protection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57" borderId="20" xfId="0" applyFont="1" applyFill="1" applyBorder="1" applyAlignment="1">
      <alignment horizontal="left" vertical="center" wrapText="1"/>
    </xf>
    <xf numFmtId="0" fontId="24" fillId="60" borderId="19" xfId="88" applyFont="1" applyFill="1" applyBorder="1" applyAlignment="1">
      <alignment horizontal="left" vertical="center" wrapText="1"/>
      <protection/>
    </xf>
    <xf numFmtId="0" fontId="21" fillId="57" borderId="19" xfId="88" applyFont="1" applyFill="1" applyBorder="1" applyAlignment="1">
      <alignment horizontal="left" vertical="center" wrapText="1"/>
      <protection/>
    </xf>
    <xf numFmtId="0" fontId="24" fillId="60" borderId="23" xfId="88" applyFont="1" applyFill="1" applyBorder="1" applyAlignment="1">
      <alignment horizontal="left" vertical="center" wrapText="1"/>
      <protection/>
    </xf>
    <xf numFmtId="0" fontId="29" fillId="13" borderId="19" xfId="88" applyFont="1" applyFill="1" applyBorder="1" applyAlignment="1">
      <alignment horizontal="left" vertical="center" wrapText="1"/>
      <protection/>
    </xf>
    <xf numFmtId="0" fontId="21" fillId="0" borderId="19" xfId="88" applyFont="1" applyFill="1" applyBorder="1" applyAlignment="1">
      <alignment horizontal="left" vertical="center" wrapText="1"/>
      <protection/>
    </xf>
    <xf numFmtId="0" fontId="29" fillId="13" borderId="26" xfId="88" applyFont="1" applyFill="1" applyBorder="1" applyAlignment="1">
      <alignment horizontal="left" vertical="center" wrapText="1"/>
      <protection/>
    </xf>
    <xf numFmtId="0" fontId="24" fillId="60" borderId="20" xfId="0" applyFont="1" applyFill="1" applyBorder="1" applyAlignment="1">
      <alignment horizontal="left" vertical="center" wrapText="1"/>
    </xf>
    <xf numFmtId="0" fontId="23" fillId="58" borderId="19" xfId="88" applyFont="1" applyFill="1" applyBorder="1" applyAlignment="1">
      <alignment horizontal="left" vertical="center" wrapText="1"/>
      <protection/>
    </xf>
    <xf numFmtId="0" fontId="23" fillId="58" borderId="23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3" fillId="58" borderId="27" xfId="88" applyFont="1" applyFill="1" applyBorder="1" applyAlignment="1">
      <alignment horizontal="left" vertical="center" wrapText="1"/>
      <protection/>
    </xf>
    <xf numFmtId="0" fontId="29" fillId="13" borderId="27" xfId="88" applyFont="1" applyFill="1" applyBorder="1" applyAlignment="1">
      <alignment horizontal="left" vertical="center" wrapText="1"/>
      <protection/>
    </xf>
    <xf numFmtId="0" fontId="29" fillId="13" borderId="28" xfId="0" applyFont="1" applyFill="1" applyBorder="1" applyAlignment="1">
      <alignment horizontal="left" vertical="center" wrapText="1"/>
    </xf>
    <xf numFmtId="0" fontId="54" fillId="57" borderId="29" xfId="0" applyFont="1" applyFill="1" applyBorder="1" applyAlignment="1">
      <alignment horizontal="left" vertical="center" wrapText="1"/>
    </xf>
    <xf numFmtId="0" fontId="23" fillId="58" borderId="23" xfId="88" applyFont="1" applyFill="1" applyBorder="1" applyAlignment="1">
      <alignment horizontal="left" vertical="center" wrapText="1"/>
      <protection/>
    </xf>
    <xf numFmtId="0" fontId="29" fillId="13" borderId="23" xfId="88" applyFont="1" applyFill="1" applyBorder="1" applyAlignment="1">
      <alignment horizontal="left" vertical="center" wrapText="1"/>
      <protection/>
    </xf>
    <xf numFmtId="0" fontId="32" fillId="0" borderId="23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21" fillId="57" borderId="19" xfId="0" applyFont="1" applyFill="1" applyBorder="1" applyAlignment="1">
      <alignment horizontal="left" vertical="top" wrapText="1"/>
    </xf>
    <xf numFmtId="0" fontId="23" fillId="58" borderId="23" xfId="0" applyFont="1" applyFill="1" applyBorder="1" applyAlignment="1">
      <alignment horizontal="justify" vertical="top" wrapText="1"/>
    </xf>
    <xf numFmtId="49" fontId="24" fillId="58" borderId="19" xfId="0" applyNumberFormat="1" applyFont="1" applyFill="1" applyBorder="1" applyAlignment="1">
      <alignment horizontal="right"/>
    </xf>
    <xf numFmtId="0" fontId="29" fillId="13" borderId="23" xfId="0" applyFont="1" applyFill="1" applyBorder="1" applyAlignment="1">
      <alignment horizontal="justify" vertical="top" wrapText="1"/>
    </xf>
    <xf numFmtId="49" fontId="24" fillId="13" borderId="19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right"/>
    </xf>
    <xf numFmtId="0" fontId="21" fillId="0" borderId="19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8" fillId="0" borderId="27" xfId="0" applyFont="1" applyFill="1" applyBorder="1" applyAlignment="1">
      <alignment horizontal="right" vertical="top" wrapText="1"/>
    </xf>
    <xf numFmtId="0" fontId="27" fillId="0" borderId="0" xfId="0" applyFont="1" applyFill="1" applyAlignment="1">
      <alignment horizontal="left" textRotation="90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169"/>
  <sheetViews>
    <sheetView tabSelected="1" view="pageBreakPreview" zoomScale="80" zoomScaleSheetLayoutView="80" zoomScalePageLayoutView="0" workbookViewId="0" topLeftCell="A133">
      <selection activeCell="F146" sqref="F146"/>
    </sheetView>
  </sheetViews>
  <sheetFormatPr defaultColWidth="9.140625" defaultRowHeight="12.75"/>
  <cols>
    <col min="1" max="1" width="81.00390625" style="4" customWidth="1"/>
    <col min="2" max="2" width="19.28125" style="8" customWidth="1"/>
    <col min="3" max="3" width="11.421875" style="1" customWidth="1"/>
    <col min="4" max="4" width="20.00390625" style="7" customWidth="1"/>
    <col min="5" max="5" width="19.28125" style="7" customWidth="1"/>
    <col min="6" max="6" width="18.8515625" style="7" customWidth="1"/>
    <col min="7" max="7" width="16.28125" style="2" customWidth="1"/>
    <col min="8" max="8" width="36.28125" style="2" customWidth="1"/>
    <col min="9" max="11" width="9.140625" style="2" hidden="1" customWidth="1"/>
    <col min="12" max="12" width="70.57421875" style="2" customWidth="1"/>
    <col min="13" max="35" width="9.140625" style="2" customWidth="1"/>
    <col min="36" max="16384" width="9.140625" style="1" customWidth="1"/>
  </cols>
  <sheetData>
    <row r="1" spans="1:6" ht="93" customHeight="1">
      <c r="A1" s="9"/>
      <c r="B1" s="158" t="s">
        <v>417</v>
      </c>
      <c r="C1" s="158"/>
      <c r="D1" s="158"/>
      <c r="E1" s="158"/>
      <c r="F1" s="158"/>
    </row>
    <row r="2" spans="1:6" ht="59.25" customHeight="1">
      <c r="A2" s="159" t="s">
        <v>415</v>
      </c>
      <c r="B2" s="159"/>
      <c r="C2" s="159"/>
      <c r="D2" s="159"/>
      <c r="E2" s="160"/>
      <c r="F2" s="160"/>
    </row>
    <row r="3" spans="1:6" ht="15.75">
      <c r="A3" s="15"/>
      <c r="B3" s="15"/>
      <c r="C3" s="15"/>
      <c r="D3" s="15"/>
      <c r="E3" s="161" t="s">
        <v>205</v>
      </c>
      <c r="F3" s="161"/>
    </row>
    <row r="4" spans="1:6" ht="31.5">
      <c r="A4" s="11" t="s">
        <v>0</v>
      </c>
      <c r="B4" s="18" t="s">
        <v>7</v>
      </c>
      <c r="C4" s="10" t="s">
        <v>8</v>
      </c>
      <c r="D4" s="10" t="s">
        <v>298</v>
      </c>
      <c r="E4" s="10" t="s">
        <v>360</v>
      </c>
      <c r="F4" s="10" t="s">
        <v>416</v>
      </c>
    </row>
    <row r="5" spans="1:6" ht="47.25">
      <c r="A5" s="117" t="s">
        <v>165</v>
      </c>
      <c r="B5" s="28" t="s">
        <v>59</v>
      </c>
      <c r="C5" s="17"/>
      <c r="D5" s="29">
        <f>SUM(D6+D8)</f>
        <v>500000</v>
      </c>
      <c r="E5" s="29">
        <f>SUM(E6+E8)</f>
        <v>500000</v>
      </c>
      <c r="F5" s="29">
        <f>SUM(F6+F8)</f>
        <v>500000</v>
      </c>
    </row>
    <row r="6" spans="1:6" ht="15.75">
      <c r="A6" s="118" t="s">
        <v>166</v>
      </c>
      <c r="B6" s="30" t="s">
        <v>167</v>
      </c>
      <c r="C6" s="31"/>
      <c r="D6" s="32">
        <f>D7</f>
        <v>0</v>
      </c>
      <c r="E6" s="32">
        <f>E7</f>
        <v>0</v>
      </c>
      <c r="F6" s="32">
        <f>F7</f>
        <v>0</v>
      </c>
    </row>
    <row r="7" spans="1:6" ht="15.75">
      <c r="A7" s="119" t="s">
        <v>168</v>
      </c>
      <c r="B7" s="33" t="s">
        <v>169</v>
      </c>
      <c r="C7" s="34"/>
      <c r="D7" s="35">
        <v>0</v>
      </c>
      <c r="E7" s="35">
        <v>0</v>
      </c>
      <c r="F7" s="35">
        <v>0</v>
      </c>
    </row>
    <row r="8" spans="1:243" s="16" customFormat="1" ht="31.5">
      <c r="A8" s="120" t="s">
        <v>14</v>
      </c>
      <c r="B8" s="36" t="s">
        <v>122</v>
      </c>
      <c r="C8" s="37"/>
      <c r="D8" s="32">
        <f>D9</f>
        <v>500000</v>
      </c>
      <c r="E8" s="32">
        <f>E9</f>
        <v>500000</v>
      </c>
      <c r="F8" s="32">
        <f>F9</f>
        <v>500000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s="16" customFormat="1" ht="15.75">
      <c r="A9" s="119" t="s">
        <v>60</v>
      </c>
      <c r="B9" s="38" t="s">
        <v>123</v>
      </c>
      <c r="C9" s="39"/>
      <c r="D9" s="35">
        <f>SUM(D10:D10)</f>
        <v>500000</v>
      </c>
      <c r="E9" s="35">
        <f>SUM(E10:E10)</f>
        <v>500000</v>
      </c>
      <c r="F9" s="35">
        <f>SUM(F10:F10)</f>
        <v>500000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s="16" customFormat="1" ht="31.5">
      <c r="A10" s="129" t="s">
        <v>137</v>
      </c>
      <c r="B10" s="156" t="s">
        <v>124</v>
      </c>
      <c r="C10" s="57" t="s">
        <v>3</v>
      </c>
      <c r="D10" s="48">
        <v>500000</v>
      </c>
      <c r="E10" s="48">
        <v>500000</v>
      </c>
      <c r="F10" s="48">
        <v>500000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s="16" customFormat="1" ht="31.5">
      <c r="A11" s="122" t="s">
        <v>269</v>
      </c>
      <c r="B11" s="42" t="s">
        <v>114</v>
      </c>
      <c r="C11" s="43"/>
      <c r="D11" s="44">
        <f>SUM(D12)</f>
        <v>10927722.39</v>
      </c>
      <c r="E11" s="44">
        <f>SUM(E12)</f>
        <v>7584381.39</v>
      </c>
      <c r="F11" s="44">
        <f>SUM(F12)</f>
        <v>7584381.39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s="16" customFormat="1" ht="31.5">
      <c r="A12" s="123" t="s">
        <v>202</v>
      </c>
      <c r="B12" s="36" t="s">
        <v>115</v>
      </c>
      <c r="C12" s="45"/>
      <c r="D12" s="32">
        <f>D13</f>
        <v>10927722.39</v>
      </c>
      <c r="E12" s="32">
        <f>E13</f>
        <v>7584381.39</v>
      </c>
      <c r="F12" s="32">
        <f>F13</f>
        <v>7584381.39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s="16" customFormat="1" ht="31.5">
      <c r="A13" s="119" t="s">
        <v>113</v>
      </c>
      <c r="B13" s="38" t="s">
        <v>116</v>
      </c>
      <c r="C13" s="46"/>
      <c r="D13" s="35">
        <f>SUM(D14:D16)</f>
        <v>10927722.39</v>
      </c>
      <c r="E13" s="35">
        <f>SUM(E14:E16)</f>
        <v>7584381.39</v>
      </c>
      <c r="F13" s="35">
        <f>SUM(F14:F16)</f>
        <v>7584381.39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s="16" customFormat="1" ht="63">
      <c r="A14" s="121" t="s">
        <v>138</v>
      </c>
      <c r="B14" s="47" t="s">
        <v>117</v>
      </c>
      <c r="C14" s="40" t="s">
        <v>4</v>
      </c>
      <c r="D14" s="48">
        <v>7408416.07</v>
      </c>
      <c r="E14" s="41">
        <v>7584381.39</v>
      </c>
      <c r="F14" s="41">
        <v>7584381.39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s="2" customFormat="1" ht="84.75" customHeight="1">
      <c r="A15" s="129" t="s">
        <v>396</v>
      </c>
      <c r="B15" s="47" t="s">
        <v>118</v>
      </c>
      <c r="C15" s="40" t="s">
        <v>4</v>
      </c>
      <c r="D15" s="48">
        <v>3343341</v>
      </c>
      <c r="E15" s="41">
        <v>0</v>
      </c>
      <c r="F15" s="41">
        <v>0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s="2" customFormat="1" ht="81" customHeight="1">
      <c r="A16" s="129" t="s">
        <v>394</v>
      </c>
      <c r="B16" s="47" t="s">
        <v>164</v>
      </c>
      <c r="C16" s="40" t="s">
        <v>4</v>
      </c>
      <c r="D16" s="48">
        <v>175965.32</v>
      </c>
      <c r="E16" s="41">
        <v>0</v>
      </c>
      <c r="F16" s="41">
        <v>0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2" customFormat="1" ht="31.5">
      <c r="A17" s="122" t="s">
        <v>9</v>
      </c>
      <c r="B17" s="42" t="s">
        <v>26</v>
      </c>
      <c r="C17" s="49"/>
      <c r="D17" s="50">
        <f>D18+D53+D58+D62+D69+D73+D76+D79</f>
        <v>279578380.37999994</v>
      </c>
      <c r="E17" s="50">
        <f>E18+E53+E58+E62+E69+E73+E76+E79</f>
        <v>271933168.23999995</v>
      </c>
      <c r="F17" s="50">
        <f>F18+F53+F58+F62+F69+F73+F76+F79</f>
        <v>252906593.04000002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2" customFormat="1" ht="15.75">
      <c r="A18" s="124" t="s">
        <v>18</v>
      </c>
      <c r="B18" s="51" t="s">
        <v>27</v>
      </c>
      <c r="C18" s="45"/>
      <c r="D18" s="52">
        <f>SUM(D19+D28+D40+D48)</f>
        <v>275801527.09999996</v>
      </c>
      <c r="E18" s="52">
        <f>SUM(E19+E28+E40+E48)</f>
        <v>268383319.28</v>
      </c>
      <c r="F18" s="52">
        <f>SUM(F19+F28+F40+F48)</f>
        <v>249356744.08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2" customFormat="1" ht="31.5">
      <c r="A19" s="125" t="s">
        <v>133</v>
      </c>
      <c r="B19" s="53" t="s">
        <v>28</v>
      </c>
      <c r="C19" s="46"/>
      <c r="D19" s="54">
        <f>SUM(D20:D27)</f>
        <v>129344944.67999999</v>
      </c>
      <c r="E19" s="54">
        <f>SUM(E20:E27)</f>
        <v>123957255.53999999</v>
      </c>
      <c r="F19" s="54">
        <f>SUM(F20:F27)</f>
        <v>125113155.01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2" customFormat="1" ht="63">
      <c r="A20" s="126" t="s">
        <v>387</v>
      </c>
      <c r="B20" s="55" t="s">
        <v>386</v>
      </c>
      <c r="C20" s="57" t="s">
        <v>1</v>
      </c>
      <c r="D20" s="48">
        <v>1632516.12</v>
      </c>
      <c r="E20" s="48">
        <v>1627852.12</v>
      </c>
      <c r="F20" s="48">
        <v>1627852.12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2" customFormat="1" ht="31.5">
      <c r="A21" s="126" t="s">
        <v>388</v>
      </c>
      <c r="B21" s="55" t="s">
        <v>386</v>
      </c>
      <c r="C21" s="57" t="s">
        <v>2</v>
      </c>
      <c r="D21" s="48">
        <v>14526883.88</v>
      </c>
      <c r="E21" s="48">
        <v>14531547.88</v>
      </c>
      <c r="F21" s="48">
        <v>14531547.88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2" customFormat="1" ht="31.5">
      <c r="A22" s="126" t="s">
        <v>389</v>
      </c>
      <c r="B22" s="55" t="s">
        <v>386</v>
      </c>
      <c r="C22" s="57" t="s">
        <v>3</v>
      </c>
      <c r="D22" s="48">
        <v>136400</v>
      </c>
      <c r="E22" s="48">
        <v>136400</v>
      </c>
      <c r="F22" s="48">
        <v>136400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2" customFormat="1" ht="78.75">
      <c r="A23" s="127" t="s">
        <v>139</v>
      </c>
      <c r="B23" s="55" t="s">
        <v>29</v>
      </c>
      <c r="C23" s="40" t="s">
        <v>1</v>
      </c>
      <c r="D23" s="48">
        <v>37765294.3</v>
      </c>
      <c r="E23" s="41">
        <v>34612909.03</v>
      </c>
      <c r="F23" s="41">
        <v>34612809.03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s="2" customFormat="1" ht="47.25">
      <c r="A24" s="127" t="s">
        <v>304</v>
      </c>
      <c r="B24" s="55" t="s">
        <v>29</v>
      </c>
      <c r="C24" s="40" t="s">
        <v>2</v>
      </c>
      <c r="D24" s="48">
        <v>13171997.38</v>
      </c>
      <c r="E24" s="41">
        <v>10335307.51</v>
      </c>
      <c r="F24" s="41">
        <v>11491306.98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43" s="2" customFormat="1" ht="31.5">
      <c r="A25" s="127" t="s">
        <v>140</v>
      </c>
      <c r="B25" s="55" t="s">
        <v>29</v>
      </c>
      <c r="C25" s="40" t="s">
        <v>3</v>
      </c>
      <c r="D25" s="56">
        <v>341117</v>
      </c>
      <c r="E25" s="56">
        <v>341617</v>
      </c>
      <c r="F25" s="56">
        <v>341617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pans="1:243" s="2" customFormat="1" ht="140.25" customHeight="1">
      <c r="A26" s="126" t="s">
        <v>343</v>
      </c>
      <c r="B26" s="55" t="s">
        <v>30</v>
      </c>
      <c r="C26" s="40" t="s">
        <v>1</v>
      </c>
      <c r="D26" s="48">
        <v>61412056</v>
      </c>
      <c r="E26" s="41">
        <v>62209922</v>
      </c>
      <c r="F26" s="41">
        <v>62209922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1:243" s="2" customFormat="1" ht="105" customHeight="1">
      <c r="A27" s="126" t="s">
        <v>344</v>
      </c>
      <c r="B27" s="55" t="s">
        <v>30</v>
      </c>
      <c r="C27" s="40" t="s">
        <v>2</v>
      </c>
      <c r="D27" s="48">
        <v>358680</v>
      </c>
      <c r="E27" s="41">
        <v>161700</v>
      </c>
      <c r="F27" s="41">
        <v>161700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1:243" s="2" customFormat="1" ht="15.75">
      <c r="A28" s="125" t="s">
        <v>19</v>
      </c>
      <c r="B28" s="53" t="s">
        <v>31</v>
      </c>
      <c r="C28" s="46"/>
      <c r="D28" s="54">
        <f>SUM(D29:D39)</f>
        <v>129157398.39</v>
      </c>
      <c r="E28" s="54">
        <f>SUM(E29:E39)</f>
        <v>129398564.25999999</v>
      </c>
      <c r="F28" s="54">
        <f>SUM(F29:F39)</f>
        <v>109200485.58999999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2" customFormat="1" ht="63">
      <c r="A29" s="126" t="s">
        <v>387</v>
      </c>
      <c r="B29" s="55" t="s">
        <v>390</v>
      </c>
      <c r="C29" s="57" t="s">
        <v>1</v>
      </c>
      <c r="D29" s="48">
        <v>76010</v>
      </c>
      <c r="E29" s="48">
        <v>76010</v>
      </c>
      <c r="F29" s="48">
        <v>76010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s="2" customFormat="1" ht="31.5">
      <c r="A30" s="126" t="s">
        <v>388</v>
      </c>
      <c r="B30" s="55" t="s">
        <v>390</v>
      </c>
      <c r="C30" s="57" t="s">
        <v>2</v>
      </c>
      <c r="D30" s="48">
        <v>1574090</v>
      </c>
      <c r="E30" s="48">
        <v>1574090</v>
      </c>
      <c r="F30" s="48">
        <v>1574090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2" customFormat="1" ht="83.25" customHeight="1">
      <c r="A31" s="128" t="s">
        <v>141</v>
      </c>
      <c r="B31" s="47" t="s">
        <v>32</v>
      </c>
      <c r="C31" s="40" t="s">
        <v>1</v>
      </c>
      <c r="D31" s="48">
        <v>12140901.47</v>
      </c>
      <c r="E31" s="48">
        <v>11506714.01</v>
      </c>
      <c r="F31" s="48">
        <v>11506714.01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s="2" customFormat="1" ht="47.25">
      <c r="A32" s="128" t="s">
        <v>305</v>
      </c>
      <c r="B32" s="47" t="s">
        <v>32</v>
      </c>
      <c r="C32" s="40" t="s">
        <v>2</v>
      </c>
      <c r="D32" s="48">
        <v>10254501.68</v>
      </c>
      <c r="E32" s="48">
        <v>10119430.02</v>
      </c>
      <c r="F32" s="48">
        <v>7303369.57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2" customFormat="1" ht="47.25">
      <c r="A33" s="128" t="s">
        <v>142</v>
      </c>
      <c r="B33" s="47" t="s">
        <v>32</v>
      </c>
      <c r="C33" s="40" t="s">
        <v>4</v>
      </c>
      <c r="D33" s="48">
        <v>8421421.16</v>
      </c>
      <c r="E33" s="48">
        <v>8363563.28</v>
      </c>
      <c r="F33" s="48">
        <v>8399919.61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2" customFormat="1" ht="31.5">
      <c r="A34" s="128" t="s">
        <v>143</v>
      </c>
      <c r="B34" s="47" t="s">
        <v>32</v>
      </c>
      <c r="C34" s="40" t="s">
        <v>3</v>
      </c>
      <c r="D34" s="48">
        <v>706638.82</v>
      </c>
      <c r="E34" s="48">
        <v>703438.82</v>
      </c>
      <c r="F34" s="48">
        <v>703438.82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s="2" customFormat="1" ht="126">
      <c r="A35" s="126" t="s">
        <v>351</v>
      </c>
      <c r="B35" s="55" t="s">
        <v>295</v>
      </c>
      <c r="C35" s="40" t="s">
        <v>1</v>
      </c>
      <c r="D35" s="48">
        <v>7343280</v>
      </c>
      <c r="E35" s="41">
        <v>7265160</v>
      </c>
      <c r="F35" s="41">
        <v>0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 s="2" customFormat="1" ht="173.25">
      <c r="A36" s="129" t="s">
        <v>347</v>
      </c>
      <c r="B36" s="47" t="s">
        <v>33</v>
      </c>
      <c r="C36" s="57" t="s">
        <v>1</v>
      </c>
      <c r="D36" s="48">
        <v>74313246.25</v>
      </c>
      <c r="E36" s="48">
        <v>74667310</v>
      </c>
      <c r="F36" s="48">
        <v>74667310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s="2" customFormat="1" ht="141.75">
      <c r="A37" s="130" t="s">
        <v>348</v>
      </c>
      <c r="B37" s="47" t="s">
        <v>33</v>
      </c>
      <c r="C37" s="57" t="s">
        <v>2</v>
      </c>
      <c r="D37" s="58">
        <v>2118866</v>
      </c>
      <c r="E37" s="58">
        <v>2598687</v>
      </c>
      <c r="F37" s="58">
        <v>2598687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1:243" s="2" customFormat="1" ht="141.75">
      <c r="A38" s="121" t="s">
        <v>144</v>
      </c>
      <c r="B38" s="47" t="s">
        <v>34</v>
      </c>
      <c r="C38" s="40" t="s">
        <v>4</v>
      </c>
      <c r="D38" s="48">
        <v>1550148.75</v>
      </c>
      <c r="E38" s="41">
        <v>1566504</v>
      </c>
      <c r="F38" s="41">
        <v>1566504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 s="2" customFormat="1" ht="94.5">
      <c r="A39" s="126" t="s">
        <v>349</v>
      </c>
      <c r="B39" s="55" t="s">
        <v>297</v>
      </c>
      <c r="C39" s="57" t="s">
        <v>2</v>
      </c>
      <c r="D39" s="48">
        <f>10619171+39123.26</f>
        <v>10658294.26</v>
      </c>
      <c r="E39" s="48">
        <f>10917435+40222.13</f>
        <v>10957657.13</v>
      </c>
      <c r="F39" s="48">
        <f>764220.45+40222.13</f>
        <v>804442.58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43" s="2" customFormat="1" ht="20.25" customHeight="1">
      <c r="A40" s="125" t="s">
        <v>20</v>
      </c>
      <c r="B40" s="53" t="s">
        <v>35</v>
      </c>
      <c r="C40" s="46"/>
      <c r="D40" s="54">
        <f>SUM(D41:D47)</f>
        <v>14225210.639999999</v>
      </c>
      <c r="E40" s="54">
        <f>SUM(E41:E47)</f>
        <v>12579967.58</v>
      </c>
      <c r="F40" s="54">
        <f>SUM(F41:F47)</f>
        <v>12595571.58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1:243" s="2" customFormat="1" ht="63">
      <c r="A41" s="126" t="s">
        <v>411</v>
      </c>
      <c r="B41" s="55" t="s">
        <v>410</v>
      </c>
      <c r="C41" s="57" t="s">
        <v>4</v>
      </c>
      <c r="D41" s="48">
        <v>259650</v>
      </c>
      <c r="E41" s="48">
        <v>0</v>
      </c>
      <c r="F41" s="48">
        <v>0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 s="2" customFormat="1" ht="47.25">
      <c r="A42" s="126" t="s">
        <v>412</v>
      </c>
      <c r="B42" s="55" t="s">
        <v>410</v>
      </c>
      <c r="C42" s="57" t="s">
        <v>3</v>
      </c>
      <c r="D42" s="48">
        <v>98090</v>
      </c>
      <c r="E42" s="48">
        <v>0</v>
      </c>
      <c r="F42" s="48">
        <v>0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3" s="2" customFormat="1" ht="63">
      <c r="A43" s="130" t="s">
        <v>138</v>
      </c>
      <c r="B43" s="47" t="s">
        <v>36</v>
      </c>
      <c r="C43" s="57" t="s">
        <v>4</v>
      </c>
      <c r="D43" s="48">
        <v>12135660.69</v>
      </c>
      <c r="E43" s="48">
        <v>12579967.58</v>
      </c>
      <c r="F43" s="48">
        <v>12595571.58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43" s="2" customFormat="1" ht="78.75">
      <c r="A44" s="130" t="s">
        <v>405</v>
      </c>
      <c r="B44" s="47" t="s">
        <v>220</v>
      </c>
      <c r="C44" s="57" t="s">
        <v>4</v>
      </c>
      <c r="D44" s="48">
        <v>625715.45</v>
      </c>
      <c r="E44" s="58">
        <v>0</v>
      </c>
      <c r="F44" s="58">
        <v>0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43" s="2" customFormat="1" ht="78.75">
      <c r="A45" s="130" t="s">
        <v>407</v>
      </c>
      <c r="B45" s="47" t="s">
        <v>243</v>
      </c>
      <c r="C45" s="57" t="s">
        <v>4</v>
      </c>
      <c r="D45" s="48">
        <v>197594.35</v>
      </c>
      <c r="E45" s="58">
        <v>0</v>
      </c>
      <c r="F45" s="58">
        <v>0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pans="1:243" s="2" customFormat="1" ht="94.5">
      <c r="A46" s="130" t="s">
        <v>406</v>
      </c>
      <c r="B46" s="47" t="s">
        <v>216</v>
      </c>
      <c r="C46" s="57" t="s">
        <v>4</v>
      </c>
      <c r="D46" s="48">
        <v>725273.23</v>
      </c>
      <c r="E46" s="58">
        <v>0</v>
      </c>
      <c r="F46" s="58">
        <v>0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</row>
    <row r="47" spans="1:243" s="2" customFormat="1" ht="81.75" customHeight="1">
      <c r="A47" s="130" t="s">
        <v>408</v>
      </c>
      <c r="B47" s="47" t="s">
        <v>217</v>
      </c>
      <c r="C47" s="57" t="s">
        <v>4</v>
      </c>
      <c r="D47" s="48">
        <v>183226.92</v>
      </c>
      <c r="E47" s="58">
        <v>0</v>
      </c>
      <c r="F47" s="58">
        <v>0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48" spans="1:243" s="2" customFormat="1" ht="31.5">
      <c r="A48" s="119" t="s">
        <v>21</v>
      </c>
      <c r="B48" s="38" t="s">
        <v>37</v>
      </c>
      <c r="C48" s="46"/>
      <c r="D48" s="54">
        <f>SUM(D49:D52)</f>
        <v>3073973.39</v>
      </c>
      <c r="E48" s="54">
        <f>SUM(E49:E52)</f>
        <v>2447531.9</v>
      </c>
      <c r="F48" s="54">
        <f>SUM(F49:F52)</f>
        <v>2447531.9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pans="1:243" s="2" customFormat="1" ht="102" customHeight="1">
      <c r="A49" s="127" t="s">
        <v>419</v>
      </c>
      <c r="B49" s="55" t="s">
        <v>418</v>
      </c>
      <c r="C49" s="40" t="s">
        <v>2</v>
      </c>
      <c r="D49" s="41">
        <v>42891</v>
      </c>
      <c r="E49" s="41">
        <v>42891</v>
      </c>
      <c r="F49" s="41">
        <v>42891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</row>
    <row r="50" spans="1:243" s="2" customFormat="1" ht="141.75">
      <c r="A50" s="127" t="s">
        <v>215</v>
      </c>
      <c r="B50" s="55" t="s">
        <v>38</v>
      </c>
      <c r="C50" s="40" t="s">
        <v>1</v>
      </c>
      <c r="D50" s="41">
        <v>182280</v>
      </c>
      <c r="E50" s="41">
        <v>182280</v>
      </c>
      <c r="F50" s="41">
        <v>182280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s="2" customFormat="1" ht="126">
      <c r="A51" s="127" t="s">
        <v>306</v>
      </c>
      <c r="B51" s="55" t="s">
        <v>38</v>
      </c>
      <c r="C51" s="40" t="s">
        <v>2</v>
      </c>
      <c r="D51" s="59">
        <v>390269</v>
      </c>
      <c r="E51" s="59">
        <v>390269</v>
      </c>
      <c r="F51" s="59">
        <v>390269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s="2" customFormat="1" ht="78.75">
      <c r="A52" s="121" t="s">
        <v>145</v>
      </c>
      <c r="B52" s="47" t="s">
        <v>39</v>
      </c>
      <c r="C52" s="40" t="s">
        <v>5</v>
      </c>
      <c r="D52" s="48">
        <v>2458533.39</v>
      </c>
      <c r="E52" s="41">
        <v>1832091.9</v>
      </c>
      <c r="F52" s="41">
        <v>1832091.9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s="2" customFormat="1" ht="15.75">
      <c r="A53" s="123" t="s">
        <v>132</v>
      </c>
      <c r="B53" s="36" t="s">
        <v>40</v>
      </c>
      <c r="C53" s="45"/>
      <c r="D53" s="52">
        <f>SUM(D54)</f>
        <v>300000</v>
      </c>
      <c r="E53" s="52">
        <f>SUM(E54)</f>
        <v>300000</v>
      </c>
      <c r="F53" s="52">
        <f>SUM(F54)</f>
        <v>300000</v>
      </c>
      <c r="G53" s="6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s="2" customFormat="1" ht="15.75">
      <c r="A54" s="119" t="s">
        <v>22</v>
      </c>
      <c r="B54" s="38" t="s">
        <v>41</v>
      </c>
      <c r="C54" s="46"/>
      <c r="D54" s="54">
        <f>SUM(D55:D57)</f>
        <v>300000</v>
      </c>
      <c r="E54" s="54">
        <f>SUM(E55:E57)</f>
        <v>300000</v>
      </c>
      <c r="F54" s="54">
        <f>SUM(F55:F57)</f>
        <v>300000</v>
      </c>
      <c r="G54" s="6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43" s="2" customFormat="1" ht="63">
      <c r="A55" s="133" t="s">
        <v>361</v>
      </c>
      <c r="B55" s="47" t="s">
        <v>42</v>
      </c>
      <c r="C55" s="40" t="s">
        <v>1</v>
      </c>
      <c r="D55" s="41">
        <v>10000</v>
      </c>
      <c r="E55" s="41">
        <v>10000</v>
      </c>
      <c r="F55" s="41">
        <v>10000</v>
      </c>
      <c r="G55" s="6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pans="1:243" s="2" customFormat="1" ht="31.5">
      <c r="A56" s="133" t="s">
        <v>307</v>
      </c>
      <c r="B56" s="47" t="s">
        <v>42</v>
      </c>
      <c r="C56" s="40" t="s">
        <v>2</v>
      </c>
      <c r="D56" s="41">
        <v>216000</v>
      </c>
      <c r="E56" s="41">
        <v>216000</v>
      </c>
      <c r="F56" s="41">
        <v>216000</v>
      </c>
      <c r="G56" s="6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pans="1:243" s="2" customFormat="1" ht="31.5">
      <c r="A57" s="133" t="s">
        <v>292</v>
      </c>
      <c r="B57" s="47" t="s">
        <v>42</v>
      </c>
      <c r="C57" s="40" t="s">
        <v>5</v>
      </c>
      <c r="D57" s="41">
        <v>74000</v>
      </c>
      <c r="E57" s="41">
        <v>74000</v>
      </c>
      <c r="F57" s="41">
        <v>74000</v>
      </c>
      <c r="G57" s="6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 s="2" customFormat="1" ht="47.25">
      <c r="A58" s="135" t="s">
        <v>287</v>
      </c>
      <c r="B58" s="36" t="s">
        <v>43</v>
      </c>
      <c r="C58" s="45"/>
      <c r="D58" s="52">
        <f>SUM(D59)</f>
        <v>172000</v>
      </c>
      <c r="E58" s="52">
        <f>SUM(E59)</f>
        <v>172000</v>
      </c>
      <c r="F58" s="52">
        <f>SUM(F59)</f>
        <v>172000</v>
      </c>
      <c r="G58" s="6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s="2" customFormat="1" ht="31.5">
      <c r="A59" s="132" t="s">
        <v>23</v>
      </c>
      <c r="B59" s="38" t="s">
        <v>44</v>
      </c>
      <c r="C59" s="46"/>
      <c r="D59" s="54">
        <f>SUM(D60:D61)</f>
        <v>172000</v>
      </c>
      <c r="E59" s="54">
        <f>SUM(E60:E61)</f>
        <v>172000</v>
      </c>
      <c r="F59" s="54">
        <f>SUM(F60:F61)</f>
        <v>172000</v>
      </c>
      <c r="G59" s="6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s="2" customFormat="1" ht="63">
      <c r="A60" s="133" t="s">
        <v>146</v>
      </c>
      <c r="B60" s="47" t="s">
        <v>45</v>
      </c>
      <c r="C60" s="40" t="s">
        <v>1</v>
      </c>
      <c r="D60" s="48">
        <v>169260</v>
      </c>
      <c r="E60" s="41">
        <v>169260</v>
      </c>
      <c r="F60" s="41">
        <v>169260</v>
      </c>
      <c r="G60" s="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43" s="2" customFormat="1" ht="31.5">
      <c r="A61" s="133" t="s">
        <v>308</v>
      </c>
      <c r="B61" s="47" t="s">
        <v>45</v>
      </c>
      <c r="C61" s="40" t="s">
        <v>2</v>
      </c>
      <c r="D61" s="48">
        <v>2740</v>
      </c>
      <c r="E61" s="41">
        <v>2740</v>
      </c>
      <c r="F61" s="41">
        <v>2740</v>
      </c>
      <c r="G61" s="6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 s="2" customFormat="1" ht="47.25">
      <c r="A62" s="137" t="s">
        <v>131</v>
      </c>
      <c r="B62" s="60" t="s">
        <v>46</v>
      </c>
      <c r="C62" s="61"/>
      <c r="D62" s="62">
        <f>SUM(D63+D65)</f>
        <v>1237067.5</v>
      </c>
      <c r="E62" s="62">
        <f>SUM(E63+E65)</f>
        <v>1237067.5</v>
      </c>
      <c r="F62" s="62">
        <f>SUM(F63+F65)</f>
        <v>1237067.5</v>
      </c>
      <c r="G62" s="6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 s="2" customFormat="1" ht="31.5">
      <c r="A63" s="138" t="s">
        <v>24</v>
      </c>
      <c r="B63" s="63" t="s">
        <v>47</v>
      </c>
      <c r="C63" s="46"/>
      <c r="D63" s="54">
        <f>SUM(D64:D64)</f>
        <v>165437.5</v>
      </c>
      <c r="E63" s="54">
        <f>SUM(E64:E64)</f>
        <v>165437.5</v>
      </c>
      <c r="F63" s="54">
        <f>SUM(F64:F64)</f>
        <v>165437.5</v>
      </c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 s="2" customFormat="1" ht="63.75" customHeight="1">
      <c r="A64" s="130" t="s">
        <v>404</v>
      </c>
      <c r="B64" s="65" t="s">
        <v>48</v>
      </c>
      <c r="C64" s="57" t="s">
        <v>1</v>
      </c>
      <c r="D64" s="48">
        <v>165437.5</v>
      </c>
      <c r="E64" s="48">
        <v>165437.5</v>
      </c>
      <c r="F64" s="48">
        <v>165437.5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43" s="2" customFormat="1" ht="31.5">
      <c r="A65" s="138" t="s">
        <v>25</v>
      </c>
      <c r="B65" s="63" t="s">
        <v>119</v>
      </c>
      <c r="C65" s="46"/>
      <c r="D65" s="54">
        <f>SUM(D66:D68)</f>
        <v>1071630</v>
      </c>
      <c r="E65" s="54">
        <f>SUM(E66:E68)</f>
        <v>1071630</v>
      </c>
      <c r="F65" s="54">
        <f>SUM(F66:F68)</f>
        <v>1071630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3" s="2" customFormat="1" ht="82.5" customHeight="1">
      <c r="A66" s="129" t="s">
        <v>420</v>
      </c>
      <c r="B66" s="47" t="s">
        <v>120</v>
      </c>
      <c r="C66" s="40" t="s">
        <v>4</v>
      </c>
      <c r="D66" s="41">
        <v>52080</v>
      </c>
      <c r="E66" s="41">
        <v>52080</v>
      </c>
      <c r="F66" s="41">
        <v>52080</v>
      </c>
      <c r="G66" s="6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3" s="2" customFormat="1" ht="63">
      <c r="A67" s="129" t="s">
        <v>397</v>
      </c>
      <c r="B67" s="47" t="s">
        <v>256</v>
      </c>
      <c r="C67" s="57" t="s">
        <v>2</v>
      </c>
      <c r="D67" s="48">
        <v>113400</v>
      </c>
      <c r="E67" s="48">
        <v>113400</v>
      </c>
      <c r="F67" s="48">
        <v>0</v>
      </c>
      <c r="G67" s="6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 s="2" customFormat="1" ht="63">
      <c r="A68" s="129" t="s">
        <v>147</v>
      </c>
      <c r="B68" s="47" t="s">
        <v>256</v>
      </c>
      <c r="C68" s="57" t="s">
        <v>4</v>
      </c>
      <c r="D68" s="48">
        <f>651000+255150</f>
        <v>906150</v>
      </c>
      <c r="E68" s="48">
        <f>651000+255150</f>
        <v>906150</v>
      </c>
      <c r="F68" s="48">
        <f>651000+368550</f>
        <v>1019550</v>
      </c>
      <c r="G68" s="6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s="2" customFormat="1" ht="31.5">
      <c r="A69" s="137" t="s">
        <v>288</v>
      </c>
      <c r="B69" s="64" t="s">
        <v>206</v>
      </c>
      <c r="C69" s="45"/>
      <c r="D69" s="52">
        <f aca="true" t="shared" si="0" ref="D69:F70">SUM(D70)</f>
        <v>22422.32</v>
      </c>
      <c r="E69" s="52">
        <f t="shared" si="0"/>
        <v>120000</v>
      </c>
      <c r="F69" s="52">
        <f t="shared" si="0"/>
        <v>120000</v>
      </c>
      <c r="G69" s="6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s="2" customFormat="1" ht="78.75">
      <c r="A70" s="138" t="s">
        <v>208</v>
      </c>
      <c r="B70" s="63" t="s">
        <v>207</v>
      </c>
      <c r="C70" s="46"/>
      <c r="D70" s="54">
        <f t="shared" si="0"/>
        <v>22422.32</v>
      </c>
      <c r="E70" s="54">
        <f t="shared" si="0"/>
        <v>120000</v>
      </c>
      <c r="F70" s="54">
        <f t="shared" si="0"/>
        <v>120000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s="2" customFormat="1" ht="31.5">
      <c r="A71" s="131" t="s">
        <v>309</v>
      </c>
      <c r="B71" s="65" t="s">
        <v>271</v>
      </c>
      <c r="C71" s="40" t="s">
        <v>2</v>
      </c>
      <c r="D71" s="48">
        <v>22422.32</v>
      </c>
      <c r="E71" s="41">
        <v>120000</v>
      </c>
      <c r="F71" s="41">
        <v>120000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s="2" customFormat="1" ht="47.25">
      <c r="A72" s="138" t="s">
        <v>210</v>
      </c>
      <c r="B72" s="63" t="s">
        <v>209</v>
      </c>
      <c r="C72" s="46"/>
      <c r="D72" s="54">
        <v>0</v>
      </c>
      <c r="E72" s="54">
        <v>0</v>
      </c>
      <c r="F72" s="54">
        <v>0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43" s="2" customFormat="1" ht="31.5">
      <c r="A73" s="135" t="s">
        <v>213</v>
      </c>
      <c r="B73" s="64" t="s">
        <v>211</v>
      </c>
      <c r="C73" s="45"/>
      <c r="D73" s="52">
        <f aca="true" t="shared" si="1" ref="D73:F74">D74</f>
        <v>45700</v>
      </c>
      <c r="E73" s="52">
        <f t="shared" si="1"/>
        <v>45700</v>
      </c>
      <c r="F73" s="52">
        <f t="shared" si="1"/>
        <v>45700</v>
      </c>
      <c r="G73" s="6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</row>
    <row r="74" spans="1:243" s="2" customFormat="1" ht="31.5">
      <c r="A74" s="138" t="s">
        <v>214</v>
      </c>
      <c r="B74" s="63" t="s">
        <v>212</v>
      </c>
      <c r="C74" s="46"/>
      <c r="D74" s="54">
        <f t="shared" si="1"/>
        <v>45700</v>
      </c>
      <c r="E74" s="54">
        <f t="shared" si="1"/>
        <v>45700</v>
      </c>
      <c r="F74" s="54">
        <f t="shared" si="1"/>
        <v>45700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 s="2" customFormat="1" ht="47.25">
      <c r="A75" s="131" t="s">
        <v>310</v>
      </c>
      <c r="B75" s="65" t="s">
        <v>251</v>
      </c>
      <c r="C75" s="40" t="s">
        <v>2</v>
      </c>
      <c r="D75" s="48">
        <v>45700</v>
      </c>
      <c r="E75" s="41">
        <v>45700</v>
      </c>
      <c r="F75" s="41">
        <v>45700</v>
      </c>
      <c r="G75" s="16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2" customFormat="1" ht="31.5">
      <c r="A76" s="135" t="s">
        <v>250</v>
      </c>
      <c r="B76" s="64" t="s">
        <v>246</v>
      </c>
      <c r="C76" s="45"/>
      <c r="D76" s="52">
        <f>D77</f>
        <v>1255196</v>
      </c>
      <c r="E76" s="52">
        <f>E77</f>
        <v>966064</v>
      </c>
      <c r="F76" s="52">
        <f>F77</f>
        <v>966064</v>
      </c>
      <c r="G76" s="162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2" customFormat="1" ht="31.5">
      <c r="A77" s="138" t="s">
        <v>249</v>
      </c>
      <c r="B77" s="63" t="s">
        <v>247</v>
      </c>
      <c r="C77" s="46"/>
      <c r="D77" s="54">
        <f>SUM(D78:D78)</f>
        <v>1255196</v>
      </c>
      <c r="E77" s="54">
        <f>SUM(E78:E78)</f>
        <v>966064</v>
      </c>
      <c r="F77" s="54">
        <f>SUM(F78:F78)</f>
        <v>966064</v>
      </c>
      <c r="G77" s="162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2" customFormat="1" ht="31.5">
      <c r="A78" s="130" t="s">
        <v>311</v>
      </c>
      <c r="B78" s="65" t="s">
        <v>248</v>
      </c>
      <c r="C78" s="57" t="s">
        <v>2</v>
      </c>
      <c r="D78" s="48">
        <f>600656+625960+28580</f>
        <v>1255196</v>
      </c>
      <c r="E78" s="48">
        <f>394124+549660+22280</f>
        <v>966064</v>
      </c>
      <c r="F78" s="48">
        <f>394124+549660+22280</f>
        <v>966064</v>
      </c>
      <c r="G78" s="162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7" s="2" customFormat="1" ht="31.5">
      <c r="A79" s="118" t="s">
        <v>301</v>
      </c>
      <c r="B79" s="64" t="s">
        <v>285</v>
      </c>
      <c r="C79" s="45"/>
      <c r="D79" s="52">
        <f>D80</f>
        <v>744467.46</v>
      </c>
      <c r="E79" s="52">
        <f>E80</f>
        <v>709017.46</v>
      </c>
      <c r="F79" s="52">
        <f>F80</f>
        <v>709017.46</v>
      </c>
      <c r="G79" s="27"/>
    </row>
    <row r="80" spans="1:243" s="2" customFormat="1" ht="31.5">
      <c r="A80" s="138" t="s">
        <v>286</v>
      </c>
      <c r="B80" s="63" t="s">
        <v>284</v>
      </c>
      <c r="C80" s="46"/>
      <c r="D80" s="54">
        <f>SUM(D81:D81)</f>
        <v>744467.46</v>
      </c>
      <c r="E80" s="54">
        <f>SUM(E81:E81)</f>
        <v>709017.46</v>
      </c>
      <c r="F80" s="54">
        <f>SUM(F81:F81)</f>
        <v>709017.46</v>
      </c>
      <c r="G80" s="27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s="2" customFormat="1" ht="47.25">
      <c r="A81" s="130" t="s">
        <v>409</v>
      </c>
      <c r="B81" s="65" t="s">
        <v>283</v>
      </c>
      <c r="C81" s="57" t="s">
        <v>4</v>
      </c>
      <c r="D81" s="48">
        <v>744467.46</v>
      </c>
      <c r="E81" s="48">
        <v>709017.46</v>
      </c>
      <c r="F81" s="48">
        <v>709017.46</v>
      </c>
      <c r="G81" s="27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43" s="2" customFormat="1" ht="47.25">
      <c r="A82" s="139" t="s">
        <v>10</v>
      </c>
      <c r="B82" s="42" t="s">
        <v>58</v>
      </c>
      <c r="C82" s="49"/>
      <c r="D82" s="50">
        <f>SUM(D83+D88)</f>
        <v>1037250</v>
      </c>
      <c r="E82" s="50">
        <f>SUM(E83+E88)</f>
        <v>1036000</v>
      </c>
      <c r="F82" s="50">
        <f>SUM(F83+F88)</f>
        <v>1036000</v>
      </c>
      <c r="G82" s="6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43" s="2" customFormat="1" ht="31.5">
      <c r="A83" s="124" t="s">
        <v>185</v>
      </c>
      <c r="B83" s="66" t="s">
        <v>170</v>
      </c>
      <c r="C83" s="67"/>
      <c r="D83" s="32">
        <f>SUM(D84)</f>
        <v>836000</v>
      </c>
      <c r="E83" s="32">
        <f>SUM(E84)</f>
        <v>836000</v>
      </c>
      <c r="F83" s="32">
        <f>SUM(F84)</f>
        <v>836000</v>
      </c>
      <c r="G83" s="6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 s="2" customFormat="1" ht="31.5">
      <c r="A84" s="132" t="s">
        <v>61</v>
      </c>
      <c r="B84" s="38" t="s">
        <v>171</v>
      </c>
      <c r="C84" s="46"/>
      <c r="D84" s="54">
        <f>SUM(D85:D87)</f>
        <v>836000</v>
      </c>
      <c r="E84" s="54">
        <f>SUM(E85:E87)</f>
        <v>836000</v>
      </c>
      <c r="F84" s="54">
        <f>SUM(F85:F87)</f>
        <v>836000</v>
      </c>
      <c r="G84" s="6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 s="2" customFormat="1" ht="47.25">
      <c r="A85" s="121" t="s">
        <v>312</v>
      </c>
      <c r="B85" s="47" t="s">
        <v>172</v>
      </c>
      <c r="C85" s="40" t="s">
        <v>2</v>
      </c>
      <c r="D85" s="48">
        <v>50000</v>
      </c>
      <c r="E85" s="41">
        <v>50000</v>
      </c>
      <c r="F85" s="41">
        <v>50000</v>
      </c>
      <c r="G85" s="6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1:7" ht="31.5">
      <c r="A86" s="121" t="s">
        <v>313</v>
      </c>
      <c r="B86" s="68" t="s">
        <v>173</v>
      </c>
      <c r="C86" s="40" t="s">
        <v>2</v>
      </c>
      <c r="D86" s="48">
        <v>686000</v>
      </c>
      <c r="E86" s="41">
        <v>686000</v>
      </c>
      <c r="F86" s="41">
        <v>686000</v>
      </c>
      <c r="G86" s="6"/>
    </row>
    <row r="87" spans="1:7" ht="63">
      <c r="A87" s="121" t="s">
        <v>148</v>
      </c>
      <c r="B87" s="68" t="s">
        <v>174</v>
      </c>
      <c r="C87" s="40" t="s">
        <v>2</v>
      </c>
      <c r="D87" s="48">
        <v>100000</v>
      </c>
      <c r="E87" s="48">
        <v>100000</v>
      </c>
      <c r="F87" s="48">
        <v>100000</v>
      </c>
      <c r="G87" s="6"/>
    </row>
    <row r="88" spans="1:243" s="2" customFormat="1" ht="31.5">
      <c r="A88" s="124" t="s">
        <v>186</v>
      </c>
      <c r="B88" s="66" t="s">
        <v>175</v>
      </c>
      <c r="C88" s="67"/>
      <c r="D88" s="32">
        <f>SUM(D89)</f>
        <v>201250</v>
      </c>
      <c r="E88" s="32">
        <f>SUM(E89)</f>
        <v>200000</v>
      </c>
      <c r="F88" s="32">
        <f>SUM(F89)</f>
        <v>200000</v>
      </c>
      <c r="G88" s="6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2" customFormat="1" ht="31.5">
      <c r="A89" s="132" t="s">
        <v>303</v>
      </c>
      <c r="B89" s="38" t="s">
        <v>176</v>
      </c>
      <c r="C89" s="46"/>
      <c r="D89" s="54">
        <f>SUM(D90:D90)</f>
        <v>201250</v>
      </c>
      <c r="E89" s="54">
        <f>SUM(E90:E90)</f>
        <v>200000</v>
      </c>
      <c r="F89" s="54">
        <f>SUM(F90:F90)</f>
        <v>200000</v>
      </c>
      <c r="G89" s="6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7" ht="47.25">
      <c r="A90" s="136" t="s">
        <v>314</v>
      </c>
      <c r="B90" s="68" t="s">
        <v>177</v>
      </c>
      <c r="C90" s="57" t="s">
        <v>2</v>
      </c>
      <c r="D90" s="69">
        <f>200000+1250</f>
        <v>201250</v>
      </c>
      <c r="E90" s="69">
        <v>200000</v>
      </c>
      <c r="F90" s="69">
        <v>200000</v>
      </c>
      <c r="G90" s="6"/>
    </row>
    <row r="91" spans="1:243" s="2" customFormat="1" ht="15.75">
      <c r="A91" s="139" t="s">
        <v>200</v>
      </c>
      <c r="B91" s="71" t="s">
        <v>178</v>
      </c>
      <c r="C91" s="49"/>
      <c r="D91" s="44">
        <f>D92+D95</f>
        <v>343000</v>
      </c>
      <c r="E91" s="44">
        <f>E92+E95</f>
        <v>300000</v>
      </c>
      <c r="F91" s="44">
        <f>F92+F95</f>
        <v>300000</v>
      </c>
      <c r="G91" s="6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3" s="2" customFormat="1" ht="78.75">
      <c r="A92" s="135" t="s">
        <v>302</v>
      </c>
      <c r="B92" s="72" t="s">
        <v>179</v>
      </c>
      <c r="C92" s="45"/>
      <c r="D92" s="32">
        <f aca="true" t="shared" si="2" ref="D92:F93">D93</f>
        <v>100000</v>
      </c>
      <c r="E92" s="32">
        <f t="shared" si="2"/>
        <v>100000</v>
      </c>
      <c r="F92" s="32">
        <f t="shared" si="2"/>
        <v>100000</v>
      </c>
      <c r="G92" s="6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</row>
    <row r="93" spans="1:243" s="2" customFormat="1" ht="47.25">
      <c r="A93" s="132" t="s">
        <v>218</v>
      </c>
      <c r="B93" s="73" t="s">
        <v>219</v>
      </c>
      <c r="C93" s="46"/>
      <c r="D93" s="35">
        <f>D94</f>
        <v>100000</v>
      </c>
      <c r="E93" s="35">
        <f t="shared" si="2"/>
        <v>100000</v>
      </c>
      <c r="F93" s="35">
        <f t="shared" si="2"/>
        <v>100000</v>
      </c>
      <c r="G93" s="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s="2" customFormat="1" ht="47.25">
      <c r="A94" s="121" t="s">
        <v>315</v>
      </c>
      <c r="B94" s="47" t="s">
        <v>180</v>
      </c>
      <c r="C94" s="40" t="s">
        <v>2</v>
      </c>
      <c r="D94" s="48">
        <v>100000</v>
      </c>
      <c r="E94" s="41">
        <v>100000</v>
      </c>
      <c r="F94" s="41">
        <v>100000</v>
      </c>
      <c r="G94" s="6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s="2" customFormat="1" ht="31.5">
      <c r="A95" s="124" t="s">
        <v>281</v>
      </c>
      <c r="B95" s="74" t="s">
        <v>282</v>
      </c>
      <c r="C95" s="75"/>
      <c r="D95" s="76">
        <f aca="true" t="shared" si="3" ref="D95:F96">D96</f>
        <v>243000</v>
      </c>
      <c r="E95" s="76">
        <f t="shared" si="3"/>
        <v>200000</v>
      </c>
      <c r="F95" s="76">
        <f t="shared" si="3"/>
        <v>200000</v>
      </c>
      <c r="G95" s="6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43" s="2" customFormat="1" ht="31.5">
      <c r="A96" s="125" t="s">
        <v>278</v>
      </c>
      <c r="B96" s="53" t="s">
        <v>275</v>
      </c>
      <c r="C96" s="46"/>
      <c r="D96" s="54">
        <f>D97</f>
        <v>243000</v>
      </c>
      <c r="E96" s="54">
        <f t="shared" si="3"/>
        <v>200000</v>
      </c>
      <c r="F96" s="54">
        <f t="shared" si="3"/>
        <v>200000</v>
      </c>
      <c r="G96" s="6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43" s="2" customFormat="1" ht="47.25">
      <c r="A97" s="127" t="s">
        <v>277</v>
      </c>
      <c r="B97" s="55" t="s">
        <v>276</v>
      </c>
      <c r="C97" s="40" t="s">
        <v>3</v>
      </c>
      <c r="D97" s="48">
        <v>243000</v>
      </c>
      <c r="E97" s="41">
        <v>200000</v>
      </c>
      <c r="F97" s="41">
        <v>200000</v>
      </c>
      <c r="G97" s="6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43" s="2" customFormat="1" ht="31.5">
      <c r="A98" s="140" t="s">
        <v>201</v>
      </c>
      <c r="B98" s="77" t="s">
        <v>86</v>
      </c>
      <c r="C98" s="78"/>
      <c r="D98" s="44">
        <f>SUM(D99+D103+D108)</f>
        <v>3213773.92</v>
      </c>
      <c r="E98" s="44">
        <f>SUM(E99+E103+E108)</f>
        <v>2759714.18</v>
      </c>
      <c r="F98" s="44">
        <f>SUM(F99+F103+F108)</f>
        <v>2780849.2800000003</v>
      </c>
      <c r="G98" s="6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</row>
    <row r="99" spans="1:243" s="2" customFormat="1" ht="15.75">
      <c r="A99" s="124" t="s">
        <v>85</v>
      </c>
      <c r="B99" s="79" t="s">
        <v>87</v>
      </c>
      <c r="C99" s="45"/>
      <c r="D99" s="52">
        <f>SUM(D100)</f>
        <v>540895.25</v>
      </c>
      <c r="E99" s="62">
        <f>SUM(E100)</f>
        <v>540895.25</v>
      </c>
      <c r="F99" s="62">
        <f>SUM(F100)</f>
        <v>540895.25</v>
      </c>
      <c r="G99" s="6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0" spans="1:243" s="2" customFormat="1" ht="63">
      <c r="A100" s="125" t="s">
        <v>84</v>
      </c>
      <c r="B100" s="80" t="s">
        <v>88</v>
      </c>
      <c r="C100" s="81"/>
      <c r="D100" s="35">
        <f>SUM(D101:D102)</f>
        <v>540895.25</v>
      </c>
      <c r="E100" s="35">
        <f>SUM(E101:E102)</f>
        <v>540895.25</v>
      </c>
      <c r="F100" s="35">
        <f>SUM(F101:F102)</f>
        <v>540895.25</v>
      </c>
      <c r="G100" s="6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spans="1:243" s="2" customFormat="1" ht="63">
      <c r="A101" s="121" t="s">
        <v>149</v>
      </c>
      <c r="B101" s="82" t="s">
        <v>194</v>
      </c>
      <c r="C101" s="83" t="s">
        <v>3</v>
      </c>
      <c r="D101" s="69">
        <v>102970</v>
      </c>
      <c r="E101" s="69">
        <v>102970</v>
      </c>
      <c r="F101" s="69">
        <v>102970</v>
      </c>
      <c r="G101" s="6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spans="1:243" s="2" customFormat="1" ht="31.5">
      <c r="A102" s="126" t="s">
        <v>294</v>
      </c>
      <c r="B102" s="84" t="s">
        <v>293</v>
      </c>
      <c r="C102" s="85" t="s">
        <v>2</v>
      </c>
      <c r="D102" s="69">
        <v>437925.25</v>
      </c>
      <c r="E102" s="69">
        <v>437925.25</v>
      </c>
      <c r="F102" s="69">
        <v>437925.25</v>
      </c>
      <c r="G102" s="6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</row>
    <row r="103" spans="1:243" s="2" customFormat="1" ht="31.5">
      <c r="A103" s="124" t="s">
        <v>91</v>
      </c>
      <c r="B103" s="79" t="s">
        <v>89</v>
      </c>
      <c r="C103" s="86"/>
      <c r="D103" s="32">
        <f>SUM(D104+D106)</f>
        <v>2086628.67</v>
      </c>
      <c r="E103" s="32">
        <f>SUM(E104+E106)</f>
        <v>1632568.9300000002</v>
      </c>
      <c r="F103" s="32">
        <f>SUM(F104+F106)</f>
        <v>1653704.0300000003</v>
      </c>
      <c r="G103" s="6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</row>
    <row r="104" spans="1:243" s="2" customFormat="1" ht="31.5">
      <c r="A104" s="125" t="s">
        <v>391</v>
      </c>
      <c r="B104" s="87" t="s">
        <v>90</v>
      </c>
      <c r="C104" s="88"/>
      <c r="D104" s="54">
        <f>SUM(D105)</f>
        <v>175404.9</v>
      </c>
      <c r="E104" s="54">
        <f>SUM(E105)</f>
        <v>42542.32</v>
      </c>
      <c r="F104" s="54">
        <f>SUM(F105)</f>
        <v>42542.32</v>
      </c>
      <c r="G104" s="6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</row>
    <row r="105" spans="1:243" s="2" customFormat="1" ht="63">
      <c r="A105" s="126" t="s">
        <v>316</v>
      </c>
      <c r="B105" s="89" t="s">
        <v>197</v>
      </c>
      <c r="C105" s="83" t="s">
        <v>2</v>
      </c>
      <c r="D105" s="90">
        <v>175404.9</v>
      </c>
      <c r="E105" s="90">
        <v>42542.32</v>
      </c>
      <c r="F105" s="90">
        <v>42542.32</v>
      </c>
      <c r="G105" s="6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</row>
    <row r="106" spans="1:243" s="2" customFormat="1" ht="31.5">
      <c r="A106" s="125" t="s">
        <v>134</v>
      </c>
      <c r="B106" s="80" t="s">
        <v>195</v>
      </c>
      <c r="C106" s="91"/>
      <c r="D106" s="35">
        <f>SUM(D107:D107)</f>
        <v>1911223.77</v>
      </c>
      <c r="E106" s="92">
        <f>SUM(E107:E107)</f>
        <v>1590026.61</v>
      </c>
      <c r="F106" s="92">
        <f>SUM(F107:F107)</f>
        <v>1611161.7100000002</v>
      </c>
      <c r="G106" s="6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</row>
    <row r="107" spans="1:243" s="2" customFormat="1" ht="31.5">
      <c r="A107" s="126" t="s">
        <v>346</v>
      </c>
      <c r="B107" s="84" t="s">
        <v>196</v>
      </c>
      <c r="C107" s="83" t="s">
        <v>3</v>
      </c>
      <c r="D107" s="90">
        <f>1815662.58+95561.19</f>
        <v>1911223.77</v>
      </c>
      <c r="E107" s="93">
        <f>1510525.28+79501.33</f>
        <v>1590026.61</v>
      </c>
      <c r="F107" s="93">
        <f>1530603.62+80558.09</f>
        <v>1611161.7100000002</v>
      </c>
      <c r="G107" s="6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</row>
    <row r="108" spans="1:243" s="2" customFormat="1" ht="15.75">
      <c r="A108" s="124" t="s">
        <v>234</v>
      </c>
      <c r="B108" s="94" t="s">
        <v>237</v>
      </c>
      <c r="C108" s="86"/>
      <c r="D108" s="95">
        <f>SUM(D109+D112)</f>
        <v>586250</v>
      </c>
      <c r="E108" s="95">
        <f>SUM(E109+E112)</f>
        <v>586250</v>
      </c>
      <c r="F108" s="95">
        <f>SUM(F109+F112)</f>
        <v>586250</v>
      </c>
      <c r="G108" s="6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</row>
    <row r="109" spans="1:243" s="2" customFormat="1" ht="31.5">
      <c r="A109" s="125" t="s">
        <v>236</v>
      </c>
      <c r="B109" s="96" t="s">
        <v>238</v>
      </c>
      <c r="C109" s="91"/>
      <c r="D109" s="97">
        <f>SUM(D110:D111)</f>
        <v>211250</v>
      </c>
      <c r="E109" s="97">
        <f>SUM(E110:E111)</f>
        <v>211250</v>
      </c>
      <c r="F109" s="97">
        <f>SUM(F110:F111)</f>
        <v>211250</v>
      </c>
      <c r="G109" s="6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</row>
    <row r="110" spans="1:243" s="2" customFormat="1" ht="47.25">
      <c r="A110" s="126" t="s">
        <v>317</v>
      </c>
      <c r="B110" s="84" t="s">
        <v>235</v>
      </c>
      <c r="C110" s="85" t="s">
        <v>2</v>
      </c>
      <c r="D110" s="90">
        <v>170000</v>
      </c>
      <c r="E110" s="90">
        <v>170000</v>
      </c>
      <c r="F110" s="90">
        <v>170000</v>
      </c>
      <c r="G110" s="6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</row>
    <row r="111" spans="1:243" s="2" customFormat="1" ht="31.5">
      <c r="A111" s="141" t="s">
        <v>267</v>
      </c>
      <c r="B111" s="84" t="s">
        <v>289</v>
      </c>
      <c r="C111" s="85" t="s">
        <v>3</v>
      </c>
      <c r="D111" s="90">
        <v>41250</v>
      </c>
      <c r="E111" s="90">
        <v>41250</v>
      </c>
      <c r="F111" s="90">
        <v>41250</v>
      </c>
      <c r="G111" s="6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</row>
    <row r="112" spans="1:243" s="2" customFormat="1" ht="15.75">
      <c r="A112" s="125" t="s">
        <v>352</v>
      </c>
      <c r="B112" s="96" t="s">
        <v>354</v>
      </c>
      <c r="C112" s="91"/>
      <c r="D112" s="97">
        <f>D113</f>
        <v>375000</v>
      </c>
      <c r="E112" s="97">
        <f>E113</f>
        <v>375000</v>
      </c>
      <c r="F112" s="97">
        <f>F113</f>
        <v>375000</v>
      </c>
      <c r="G112" s="6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</row>
    <row r="113" spans="1:243" s="2" customFormat="1" ht="31.5">
      <c r="A113" s="126" t="s">
        <v>353</v>
      </c>
      <c r="B113" s="84" t="s">
        <v>355</v>
      </c>
      <c r="C113" s="85" t="s">
        <v>2</v>
      </c>
      <c r="D113" s="90">
        <v>375000</v>
      </c>
      <c r="E113" s="90">
        <v>375000</v>
      </c>
      <c r="F113" s="90">
        <v>375000</v>
      </c>
      <c r="G113" s="6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</row>
    <row r="114" spans="1:243" s="2" customFormat="1" ht="31.5">
      <c r="A114" s="142" t="s">
        <v>92</v>
      </c>
      <c r="B114" s="99" t="s">
        <v>94</v>
      </c>
      <c r="C114" s="49"/>
      <c r="D114" s="44">
        <f>D115</f>
        <v>512347.68</v>
      </c>
      <c r="E114" s="44">
        <f>E115</f>
        <v>512347.68</v>
      </c>
      <c r="F114" s="44">
        <f>F115</f>
        <v>512347.68</v>
      </c>
      <c r="G114" s="6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</row>
    <row r="115" spans="1:243" s="2" customFormat="1" ht="15.75">
      <c r="A115" s="143" t="s">
        <v>93</v>
      </c>
      <c r="B115" s="79" t="s">
        <v>95</v>
      </c>
      <c r="C115" s="45"/>
      <c r="D115" s="32">
        <f>D116+D118+D121</f>
        <v>512347.68</v>
      </c>
      <c r="E115" s="32">
        <f>E116+E118+E121</f>
        <v>512347.68</v>
      </c>
      <c r="F115" s="32">
        <f>F116+F118+F121</f>
        <v>512347.68</v>
      </c>
      <c r="G115" s="6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</row>
    <row r="116" spans="1:243" s="2" customFormat="1" ht="15.75">
      <c r="A116" s="125" t="s">
        <v>97</v>
      </c>
      <c r="B116" s="80" t="s">
        <v>96</v>
      </c>
      <c r="C116" s="98"/>
      <c r="D116" s="35">
        <f>D117</f>
        <v>209000</v>
      </c>
      <c r="E116" s="92">
        <f>SUM(E117)</f>
        <v>209000</v>
      </c>
      <c r="F116" s="92">
        <f>SUM(F117)</f>
        <v>209000</v>
      </c>
      <c r="G116" s="6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</row>
    <row r="117" spans="1:243" s="2" customFormat="1" ht="47.25">
      <c r="A117" s="127" t="s">
        <v>318</v>
      </c>
      <c r="B117" s="84" t="s">
        <v>280</v>
      </c>
      <c r="C117" s="83" t="s">
        <v>2</v>
      </c>
      <c r="D117" s="69">
        <v>209000</v>
      </c>
      <c r="E117" s="69">
        <v>209000</v>
      </c>
      <c r="F117" s="69">
        <v>209000</v>
      </c>
      <c r="G117" s="6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</row>
    <row r="118" spans="1:243" s="2" customFormat="1" ht="15.75">
      <c r="A118" s="125" t="s">
        <v>232</v>
      </c>
      <c r="B118" s="80" t="s">
        <v>233</v>
      </c>
      <c r="C118" s="98"/>
      <c r="D118" s="35">
        <f>SUM(D119:D120)</f>
        <v>282700</v>
      </c>
      <c r="E118" s="35">
        <f>SUM(E119:E120)</f>
        <v>282700</v>
      </c>
      <c r="F118" s="35">
        <f>SUM(F119:F120)</f>
        <v>282700</v>
      </c>
      <c r="G118" s="6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</row>
    <row r="119" spans="1:7" s="2" customFormat="1" ht="94.5">
      <c r="A119" s="127" t="s">
        <v>319</v>
      </c>
      <c r="B119" s="84" t="s">
        <v>241</v>
      </c>
      <c r="C119" s="83" t="s">
        <v>2</v>
      </c>
      <c r="D119" s="69">
        <v>222700</v>
      </c>
      <c r="E119" s="69">
        <v>222700</v>
      </c>
      <c r="F119" s="69">
        <v>222700</v>
      </c>
      <c r="G119" s="6"/>
    </row>
    <row r="120" spans="1:7" s="2" customFormat="1" ht="94.5">
      <c r="A120" s="127" t="s">
        <v>383</v>
      </c>
      <c r="B120" s="84" t="s">
        <v>279</v>
      </c>
      <c r="C120" s="83" t="s">
        <v>2</v>
      </c>
      <c r="D120" s="69">
        <v>60000</v>
      </c>
      <c r="E120" s="69">
        <v>60000</v>
      </c>
      <c r="F120" s="69">
        <v>60000</v>
      </c>
      <c r="G120" s="6"/>
    </row>
    <row r="121" spans="1:77" s="21" customFormat="1" ht="31.5">
      <c r="A121" s="125" t="s">
        <v>240</v>
      </c>
      <c r="B121" s="80" t="s">
        <v>244</v>
      </c>
      <c r="C121" s="91"/>
      <c r="D121" s="100">
        <f>SUM(D122:D122)</f>
        <v>20647.68</v>
      </c>
      <c r="E121" s="100">
        <f>SUM(E122)</f>
        <v>20647.68</v>
      </c>
      <c r="F121" s="100">
        <f>SUM(F122)</f>
        <v>20647.68</v>
      </c>
      <c r="G121" s="2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</row>
    <row r="122" spans="1:77" s="21" customFormat="1" ht="126">
      <c r="A122" s="127" t="s">
        <v>320</v>
      </c>
      <c r="B122" s="84" t="s">
        <v>242</v>
      </c>
      <c r="C122" s="83" t="s">
        <v>2</v>
      </c>
      <c r="D122" s="90">
        <v>20647.68</v>
      </c>
      <c r="E122" s="93">
        <v>20647.68</v>
      </c>
      <c r="F122" s="93">
        <v>20647.68</v>
      </c>
      <c r="G122" s="22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</row>
    <row r="123" spans="1:243" s="2" customFormat="1" ht="63">
      <c r="A123" s="140" t="s">
        <v>17</v>
      </c>
      <c r="B123" s="77" t="s">
        <v>63</v>
      </c>
      <c r="C123" s="78"/>
      <c r="D123" s="44">
        <f>D124</f>
        <v>30000</v>
      </c>
      <c r="E123" s="44">
        <f>E124</f>
        <v>30000</v>
      </c>
      <c r="F123" s="44">
        <f>F124</f>
        <v>30000</v>
      </c>
      <c r="G123" s="6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</row>
    <row r="124" spans="1:243" s="2" customFormat="1" ht="31.5">
      <c r="A124" s="144" t="s">
        <v>350</v>
      </c>
      <c r="B124" s="66" t="s">
        <v>98</v>
      </c>
      <c r="C124" s="101"/>
      <c r="D124" s="32">
        <f>SUM(D125)</f>
        <v>30000</v>
      </c>
      <c r="E124" s="32">
        <f>SUM(E125)</f>
        <v>30000</v>
      </c>
      <c r="F124" s="32">
        <f>SUM(F125)</f>
        <v>30000</v>
      </c>
      <c r="G124" s="6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</row>
    <row r="125" spans="1:243" s="2" customFormat="1" ht="31.5">
      <c r="A125" s="125" t="s">
        <v>135</v>
      </c>
      <c r="B125" s="80" t="s">
        <v>64</v>
      </c>
      <c r="C125" s="81"/>
      <c r="D125" s="35">
        <f>SUM(D126:D126)</f>
        <v>30000</v>
      </c>
      <c r="E125" s="35">
        <f>SUM(E126:E126)</f>
        <v>30000</v>
      </c>
      <c r="F125" s="35">
        <f>SUM(F126:F126)</f>
        <v>30000</v>
      </c>
      <c r="G125" s="6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43" s="2" customFormat="1" ht="47.25">
      <c r="A126" s="127" t="s">
        <v>321</v>
      </c>
      <c r="B126" s="84" t="s">
        <v>268</v>
      </c>
      <c r="C126" s="83" t="s">
        <v>2</v>
      </c>
      <c r="D126" s="90">
        <v>30000</v>
      </c>
      <c r="E126" s="93">
        <v>30000</v>
      </c>
      <c r="F126" s="93">
        <v>30000</v>
      </c>
      <c r="G126" s="6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</row>
    <row r="127" spans="1:243" s="2" customFormat="1" ht="31.5">
      <c r="A127" s="140" t="s">
        <v>11</v>
      </c>
      <c r="B127" s="77" t="s">
        <v>99</v>
      </c>
      <c r="C127" s="78"/>
      <c r="D127" s="44">
        <f>SUM(D128+D133+D136+D139)</f>
        <v>3503841.1</v>
      </c>
      <c r="E127" s="44">
        <f>SUM(E128+E133+E136+E139)</f>
        <v>3340134.94</v>
      </c>
      <c r="F127" s="44">
        <f>SUM(F128+F133+F136+F139)</f>
        <v>3368729.45</v>
      </c>
      <c r="G127" s="6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</row>
    <row r="128" spans="1:243" s="2" customFormat="1" ht="31.5">
      <c r="A128" s="124" t="s">
        <v>12</v>
      </c>
      <c r="B128" s="66" t="s">
        <v>121</v>
      </c>
      <c r="C128" s="67"/>
      <c r="D128" s="32">
        <f>D129+D131</f>
        <v>2210560.2</v>
      </c>
      <c r="E128" s="32">
        <f>E129+E131</f>
        <v>2046854.04</v>
      </c>
      <c r="F128" s="32">
        <f>F129+F131</f>
        <v>1946119.45</v>
      </c>
      <c r="G128" s="6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  <row r="129" spans="1:243" s="2" customFormat="1" ht="31.5">
      <c r="A129" s="125" t="s">
        <v>62</v>
      </c>
      <c r="B129" s="80" t="s">
        <v>100</v>
      </c>
      <c r="C129" s="81"/>
      <c r="D129" s="35">
        <f>SUM(D130:D130)</f>
        <v>174000</v>
      </c>
      <c r="E129" s="35">
        <f>SUM(E130:E130)</f>
        <v>174000</v>
      </c>
      <c r="F129" s="35">
        <f>SUM(F130:F130)</f>
        <v>174000</v>
      </c>
      <c r="G129" s="6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</row>
    <row r="130" spans="1:243" s="2" customFormat="1" ht="47.25">
      <c r="A130" s="121" t="s">
        <v>322</v>
      </c>
      <c r="B130" s="47" t="s">
        <v>125</v>
      </c>
      <c r="C130" s="40" t="s">
        <v>2</v>
      </c>
      <c r="D130" s="48">
        <f>74000+100000</f>
        <v>174000</v>
      </c>
      <c r="E130" s="48">
        <f>74000+100000</f>
        <v>174000</v>
      </c>
      <c r="F130" s="48">
        <f>74000+100000</f>
        <v>174000</v>
      </c>
      <c r="G130" s="6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</row>
    <row r="131" spans="1:243" s="2" customFormat="1" ht="15.75">
      <c r="A131" s="125" t="s">
        <v>65</v>
      </c>
      <c r="B131" s="102" t="s">
        <v>101</v>
      </c>
      <c r="C131" s="46"/>
      <c r="D131" s="54">
        <f>SUM(D132)</f>
        <v>2036560.2</v>
      </c>
      <c r="E131" s="54">
        <f>SUM(E132)</f>
        <v>1872854.04</v>
      </c>
      <c r="F131" s="54">
        <f>SUM(F132)</f>
        <v>1772119.45</v>
      </c>
      <c r="G131" s="6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</row>
    <row r="132" spans="1:243" s="2" customFormat="1" ht="31.5">
      <c r="A132" s="145" t="s">
        <v>150</v>
      </c>
      <c r="B132" s="47" t="s">
        <v>102</v>
      </c>
      <c r="C132" s="40" t="s">
        <v>5</v>
      </c>
      <c r="D132" s="48">
        <v>2036560.2</v>
      </c>
      <c r="E132" s="48">
        <v>1872854.04</v>
      </c>
      <c r="F132" s="48">
        <v>1772119.45</v>
      </c>
      <c r="G132" s="6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</row>
    <row r="133" spans="1:243" s="2" customFormat="1" ht="47.25">
      <c r="A133" s="123" t="s">
        <v>252</v>
      </c>
      <c r="B133" s="36" t="s">
        <v>103</v>
      </c>
      <c r="C133" s="45"/>
      <c r="D133" s="52">
        <f>SUM(D134)</f>
        <v>71280.9</v>
      </c>
      <c r="E133" s="52">
        <f>SUM(E134)</f>
        <v>71280.9</v>
      </c>
      <c r="F133" s="52">
        <f>SUM(F134)</f>
        <v>78410</v>
      </c>
      <c r="G133" s="6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</row>
    <row r="134" spans="1:243" s="2" customFormat="1" ht="15.75">
      <c r="A134" s="119" t="s">
        <v>253</v>
      </c>
      <c r="B134" s="38" t="s">
        <v>104</v>
      </c>
      <c r="C134" s="46"/>
      <c r="D134" s="54">
        <f>D135</f>
        <v>71280.9</v>
      </c>
      <c r="E134" s="54">
        <f>E135</f>
        <v>71280.9</v>
      </c>
      <c r="F134" s="54">
        <f>F135</f>
        <v>78410</v>
      </c>
      <c r="G134" s="6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</row>
    <row r="135" spans="1:243" s="2" customFormat="1" ht="31.5">
      <c r="A135" s="121" t="s">
        <v>323</v>
      </c>
      <c r="B135" s="47" t="s">
        <v>222</v>
      </c>
      <c r="C135" s="40" t="s">
        <v>2</v>
      </c>
      <c r="D135" s="41">
        <v>71280.9</v>
      </c>
      <c r="E135" s="41">
        <v>71280.9</v>
      </c>
      <c r="F135" s="41">
        <v>78410</v>
      </c>
      <c r="G135" s="6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</row>
    <row r="136" spans="1:243" s="2" customFormat="1" ht="31.5">
      <c r="A136" s="123" t="s">
        <v>339</v>
      </c>
      <c r="B136" s="36" t="s">
        <v>105</v>
      </c>
      <c r="C136" s="45"/>
      <c r="D136" s="52">
        <f aca="true" t="shared" si="4" ref="D136:F137">SUM(D137)</f>
        <v>1017000</v>
      </c>
      <c r="E136" s="52">
        <f t="shared" si="4"/>
        <v>1017000</v>
      </c>
      <c r="F136" s="52">
        <f t="shared" si="4"/>
        <v>1118700</v>
      </c>
      <c r="G136" s="6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</row>
    <row r="137" spans="1:243" s="2" customFormat="1" ht="15.75">
      <c r="A137" s="119" t="s">
        <v>66</v>
      </c>
      <c r="B137" s="38" t="s">
        <v>106</v>
      </c>
      <c r="C137" s="46"/>
      <c r="D137" s="54">
        <f t="shared" si="4"/>
        <v>1017000</v>
      </c>
      <c r="E137" s="54">
        <f t="shared" si="4"/>
        <v>1017000</v>
      </c>
      <c r="F137" s="54">
        <f t="shared" si="4"/>
        <v>1118700</v>
      </c>
      <c r="G137" s="6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</row>
    <row r="138" spans="1:243" s="2" customFormat="1" ht="31.5">
      <c r="A138" s="121" t="s">
        <v>324</v>
      </c>
      <c r="B138" s="47" t="s">
        <v>130</v>
      </c>
      <c r="C138" s="40" t="s">
        <v>2</v>
      </c>
      <c r="D138" s="48">
        <v>1017000</v>
      </c>
      <c r="E138" s="41">
        <v>1017000</v>
      </c>
      <c r="F138" s="41">
        <v>1118700</v>
      </c>
      <c r="G138" s="6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</row>
    <row r="139" spans="1:243" s="2" customFormat="1" ht="31.5">
      <c r="A139" s="123" t="s">
        <v>159</v>
      </c>
      <c r="B139" s="36" t="s">
        <v>161</v>
      </c>
      <c r="C139" s="45"/>
      <c r="D139" s="52">
        <f aca="true" t="shared" si="5" ref="D139:F140">D140</f>
        <v>205000</v>
      </c>
      <c r="E139" s="52">
        <f t="shared" si="5"/>
        <v>205000</v>
      </c>
      <c r="F139" s="52">
        <f t="shared" si="5"/>
        <v>225500</v>
      </c>
      <c r="G139" s="6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</row>
    <row r="140" spans="1:243" s="2" customFormat="1" ht="15.75">
      <c r="A140" s="119" t="s">
        <v>162</v>
      </c>
      <c r="B140" s="103" t="s">
        <v>160</v>
      </c>
      <c r="C140" s="46"/>
      <c r="D140" s="54">
        <f t="shared" si="5"/>
        <v>205000</v>
      </c>
      <c r="E140" s="54">
        <f t="shared" si="5"/>
        <v>205000</v>
      </c>
      <c r="F140" s="54">
        <f t="shared" si="5"/>
        <v>225500</v>
      </c>
      <c r="G140" s="6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</row>
    <row r="141" spans="1:243" s="2" customFormat="1" ht="31.5">
      <c r="A141" s="129" t="s">
        <v>325</v>
      </c>
      <c r="B141" s="47" t="s">
        <v>163</v>
      </c>
      <c r="C141" s="40" t="s">
        <v>2</v>
      </c>
      <c r="D141" s="41">
        <f>50000+155000</f>
        <v>205000</v>
      </c>
      <c r="E141" s="48">
        <f>50000+155000</f>
        <v>205000</v>
      </c>
      <c r="F141" s="48">
        <f>55000+170500</f>
        <v>225500</v>
      </c>
      <c r="G141" s="6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</row>
    <row r="142" spans="1:243" s="2" customFormat="1" ht="47.25">
      <c r="A142" s="122" t="s">
        <v>290</v>
      </c>
      <c r="B142" s="42" t="s">
        <v>68</v>
      </c>
      <c r="C142" s="49"/>
      <c r="D142" s="50">
        <f>SUM(D146+D143)</f>
        <v>109317.6</v>
      </c>
      <c r="E142" s="50">
        <f>SUM(E146+E143)</f>
        <v>87193.8</v>
      </c>
      <c r="F142" s="50">
        <f>SUM(F146+F143)</f>
        <v>158770.8</v>
      </c>
      <c r="G142" s="6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</row>
    <row r="143" spans="1:243" s="2" customFormat="1" ht="15.75">
      <c r="A143" s="123" t="s">
        <v>13</v>
      </c>
      <c r="B143" s="36" t="s">
        <v>69</v>
      </c>
      <c r="C143" s="45"/>
      <c r="D143" s="52">
        <f>SUM(D144)</f>
        <v>0</v>
      </c>
      <c r="E143" s="52">
        <f>SUM(E144)</f>
        <v>63768.6</v>
      </c>
      <c r="F143" s="52">
        <f>SUM(F144)</f>
        <v>72878.4</v>
      </c>
      <c r="G143" s="6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</row>
    <row r="144" spans="1:243" s="2" customFormat="1" ht="31.5">
      <c r="A144" s="119" t="s">
        <v>107</v>
      </c>
      <c r="B144" s="38" t="s">
        <v>71</v>
      </c>
      <c r="C144" s="88"/>
      <c r="D144" s="54">
        <f>D145</f>
        <v>0</v>
      </c>
      <c r="E144" s="54">
        <f>E145</f>
        <v>63768.6</v>
      </c>
      <c r="F144" s="54">
        <f>F145</f>
        <v>72878.4</v>
      </c>
      <c r="G144" s="6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</row>
    <row r="145" spans="1:243" s="2" customFormat="1" ht="47.25">
      <c r="A145" s="129" t="s">
        <v>392</v>
      </c>
      <c r="B145" s="84" t="s">
        <v>257</v>
      </c>
      <c r="C145" s="85" t="s">
        <v>5</v>
      </c>
      <c r="D145" s="69">
        <v>0</v>
      </c>
      <c r="E145" s="90">
        <v>63768.6</v>
      </c>
      <c r="F145" s="90">
        <v>72878.4</v>
      </c>
      <c r="G145" s="6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</row>
    <row r="146" spans="1:243" s="2" customFormat="1" ht="31.5">
      <c r="A146" s="124" t="s">
        <v>199</v>
      </c>
      <c r="B146" s="36" t="s">
        <v>73</v>
      </c>
      <c r="C146" s="45"/>
      <c r="D146" s="52">
        <f>SUM(D148)</f>
        <v>109317.6</v>
      </c>
      <c r="E146" s="62">
        <f>SUM(E148)</f>
        <v>23425.2</v>
      </c>
      <c r="F146" s="62">
        <f>SUM(F148)</f>
        <v>85892.4</v>
      </c>
      <c r="G146" s="6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</row>
    <row r="147" spans="1:243" s="2" customFormat="1" ht="15.75">
      <c r="A147" s="125" t="s">
        <v>112</v>
      </c>
      <c r="B147" s="38" t="s">
        <v>75</v>
      </c>
      <c r="C147" s="88"/>
      <c r="D147" s="104">
        <f>SUM(D148)</f>
        <v>109317.6</v>
      </c>
      <c r="E147" s="104">
        <f>SUM(E148)</f>
        <v>23425.2</v>
      </c>
      <c r="F147" s="104">
        <f>SUM(F148)</f>
        <v>85892.4</v>
      </c>
      <c r="G147" s="6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</row>
    <row r="148" spans="1:243" s="2" customFormat="1" ht="78.75">
      <c r="A148" s="121" t="s">
        <v>338</v>
      </c>
      <c r="B148" s="47" t="s">
        <v>126</v>
      </c>
      <c r="C148" s="83" t="s">
        <v>5</v>
      </c>
      <c r="D148" s="69">
        <v>109317.6</v>
      </c>
      <c r="E148" s="93">
        <v>23425.2</v>
      </c>
      <c r="F148" s="93">
        <v>85892.4</v>
      </c>
      <c r="G148" s="6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</row>
    <row r="149" spans="1:243" s="2" customFormat="1" ht="31.5">
      <c r="A149" s="146" t="s">
        <v>67</v>
      </c>
      <c r="B149" s="77" t="s">
        <v>77</v>
      </c>
      <c r="C149" s="78"/>
      <c r="D149" s="44">
        <f>D150+D156</f>
        <v>576669.91</v>
      </c>
      <c r="E149" s="44">
        <f>E150+E156</f>
        <v>608555.15</v>
      </c>
      <c r="F149" s="44">
        <f>F150+F156</f>
        <v>608555.15</v>
      </c>
      <c r="G149" s="6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</row>
    <row r="150" spans="1:243" s="2" customFormat="1" ht="47.25">
      <c r="A150" s="147" t="s">
        <v>340</v>
      </c>
      <c r="B150" s="66" t="s">
        <v>78</v>
      </c>
      <c r="C150" s="67"/>
      <c r="D150" s="32">
        <f>D151+D154</f>
        <v>20800</v>
      </c>
      <c r="E150" s="32">
        <f>E151+E154</f>
        <v>20800</v>
      </c>
      <c r="F150" s="32">
        <f>F151+F154</f>
        <v>20800</v>
      </c>
      <c r="G150" s="6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</row>
    <row r="151" spans="1:243" s="2" customFormat="1" ht="31.5">
      <c r="A151" s="134" t="s">
        <v>230</v>
      </c>
      <c r="B151" s="80" t="s">
        <v>79</v>
      </c>
      <c r="C151" s="81"/>
      <c r="D151" s="35">
        <f>(D152+D153)</f>
        <v>5800</v>
      </c>
      <c r="E151" s="35">
        <f>(E152+E153)</f>
        <v>5800</v>
      </c>
      <c r="F151" s="35">
        <f>(F152+F153)</f>
        <v>5800</v>
      </c>
      <c r="G151" s="6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</row>
    <row r="152" spans="1:243" s="2" customFormat="1" ht="63">
      <c r="A152" s="128" t="s">
        <v>151</v>
      </c>
      <c r="B152" s="84" t="s">
        <v>127</v>
      </c>
      <c r="C152" s="83" t="s">
        <v>5</v>
      </c>
      <c r="D152" s="70">
        <v>800</v>
      </c>
      <c r="E152" s="70">
        <v>800</v>
      </c>
      <c r="F152" s="70">
        <v>800</v>
      </c>
      <c r="G152" s="6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</row>
    <row r="153" spans="1:243" s="2" customFormat="1" ht="78.75">
      <c r="A153" s="128" t="s">
        <v>326</v>
      </c>
      <c r="B153" s="84" t="s">
        <v>291</v>
      </c>
      <c r="C153" s="83" t="s">
        <v>2</v>
      </c>
      <c r="D153" s="70">
        <v>5000</v>
      </c>
      <c r="E153" s="70">
        <v>5000</v>
      </c>
      <c r="F153" s="70">
        <v>5000</v>
      </c>
      <c r="G153" s="6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</row>
    <row r="154" spans="1:243" s="2" customFormat="1" ht="15.75">
      <c r="A154" s="134" t="s">
        <v>70</v>
      </c>
      <c r="B154" s="80" t="s">
        <v>223</v>
      </c>
      <c r="C154" s="81"/>
      <c r="D154" s="35">
        <f>D155</f>
        <v>15000</v>
      </c>
      <c r="E154" s="35">
        <f>E155</f>
        <v>15000</v>
      </c>
      <c r="F154" s="35">
        <f>F155</f>
        <v>15000</v>
      </c>
      <c r="G154" s="6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</row>
    <row r="155" spans="1:243" s="2" customFormat="1" ht="31.5">
      <c r="A155" s="128" t="s">
        <v>327</v>
      </c>
      <c r="B155" s="84" t="s">
        <v>224</v>
      </c>
      <c r="C155" s="83" t="s">
        <v>2</v>
      </c>
      <c r="D155" s="70">
        <v>15000</v>
      </c>
      <c r="E155" s="93">
        <v>15000</v>
      </c>
      <c r="F155" s="93">
        <v>15000</v>
      </c>
      <c r="G155" s="6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</row>
    <row r="156" spans="1:243" s="2" customFormat="1" ht="47.25">
      <c r="A156" s="147" t="s">
        <v>72</v>
      </c>
      <c r="B156" s="66" t="s">
        <v>81</v>
      </c>
      <c r="C156" s="67"/>
      <c r="D156" s="32">
        <f>D157</f>
        <v>555869.91</v>
      </c>
      <c r="E156" s="105">
        <f>E157</f>
        <v>587755.15</v>
      </c>
      <c r="F156" s="105">
        <f>F157</f>
        <v>587755.15</v>
      </c>
      <c r="G156" s="6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</row>
    <row r="157" spans="1:243" s="2" customFormat="1" ht="31.5">
      <c r="A157" s="134" t="s">
        <v>74</v>
      </c>
      <c r="B157" s="80" t="s">
        <v>82</v>
      </c>
      <c r="C157" s="81"/>
      <c r="D157" s="35">
        <f>SUM(D158:D158)</f>
        <v>555869.91</v>
      </c>
      <c r="E157" s="92">
        <f>SUM(E158:E158)</f>
        <v>587755.15</v>
      </c>
      <c r="F157" s="92">
        <f>SUM(F158:F158)</f>
        <v>587755.15</v>
      </c>
      <c r="G157" s="6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</row>
    <row r="158" spans="1:243" s="2" customFormat="1" ht="78.75">
      <c r="A158" s="129" t="s">
        <v>345</v>
      </c>
      <c r="B158" s="106" t="s">
        <v>108</v>
      </c>
      <c r="C158" s="40" t="s">
        <v>1</v>
      </c>
      <c r="D158" s="48">
        <v>555869.91</v>
      </c>
      <c r="E158" s="41">
        <v>587755.15</v>
      </c>
      <c r="F158" s="41">
        <v>587755.15</v>
      </c>
      <c r="G158" s="6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</row>
    <row r="159" spans="1:243" s="2" customFormat="1" ht="31.5">
      <c r="A159" s="140" t="s">
        <v>76</v>
      </c>
      <c r="B159" s="99" t="s">
        <v>109</v>
      </c>
      <c r="C159" s="49"/>
      <c r="D159" s="50">
        <f>SUM(D160)</f>
        <v>40000</v>
      </c>
      <c r="E159" s="50">
        <f>SUM(E160)</f>
        <v>40000</v>
      </c>
      <c r="F159" s="50">
        <f>SUM(F160)</f>
        <v>40000</v>
      </c>
      <c r="G159" s="6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</row>
    <row r="160" spans="1:243" s="2" customFormat="1" ht="31.5">
      <c r="A160" s="124" t="s">
        <v>80</v>
      </c>
      <c r="B160" s="79" t="s">
        <v>110</v>
      </c>
      <c r="C160" s="45"/>
      <c r="D160" s="52">
        <f>D161</f>
        <v>40000</v>
      </c>
      <c r="E160" s="52">
        <f>E161</f>
        <v>40000</v>
      </c>
      <c r="F160" s="52">
        <f>F161</f>
        <v>40000</v>
      </c>
      <c r="G160" s="6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</row>
    <row r="161" spans="1:243" s="2" customFormat="1" ht="31.5">
      <c r="A161" s="125" t="s">
        <v>128</v>
      </c>
      <c r="B161" s="87" t="s">
        <v>111</v>
      </c>
      <c r="C161" s="46"/>
      <c r="D161" s="54">
        <f>SUM(D162)</f>
        <v>40000</v>
      </c>
      <c r="E161" s="54">
        <f>SUM(E162)</f>
        <v>40000</v>
      </c>
      <c r="F161" s="54">
        <f>SUM(F162)</f>
        <v>40000</v>
      </c>
      <c r="G161" s="6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</row>
    <row r="162" spans="1:243" s="2" customFormat="1" ht="47.25">
      <c r="A162" s="126" t="s">
        <v>356</v>
      </c>
      <c r="B162" s="89" t="s">
        <v>204</v>
      </c>
      <c r="C162" s="40" t="s">
        <v>2</v>
      </c>
      <c r="D162" s="48">
        <v>40000</v>
      </c>
      <c r="E162" s="59">
        <v>40000</v>
      </c>
      <c r="F162" s="59">
        <v>40000</v>
      </c>
      <c r="G162" s="6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</row>
    <row r="163" spans="1:243" s="2" customFormat="1" ht="31.5">
      <c r="A163" s="140" t="s">
        <v>203</v>
      </c>
      <c r="B163" s="99" t="s">
        <v>181</v>
      </c>
      <c r="C163" s="49"/>
      <c r="D163" s="50">
        <f>D164</f>
        <v>14241021.509999998</v>
      </c>
      <c r="E163" s="50">
        <f>E164</f>
        <v>4187794.29</v>
      </c>
      <c r="F163" s="50">
        <f>F164</f>
        <v>4187794.29</v>
      </c>
      <c r="G163" s="6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</row>
    <row r="164" spans="1:243" s="2" customFormat="1" ht="15.75">
      <c r="A164" s="124" t="s">
        <v>83</v>
      </c>
      <c r="B164" s="79" t="s">
        <v>182</v>
      </c>
      <c r="C164" s="45"/>
      <c r="D164" s="52">
        <f>SUM(D165+D168)</f>
        <v>14241021.509999998</v>
      </c>
      <c r="E164" s="52">
        <f>SUM(E165+E168)</f>
        <v>4187794.29</v>
      </c>
      <c r="F164" s="52">
        <f>SUM(F165+F168)</f>
        <v>4187794.29</v>
      </c>
      <c r="G164" s="6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</row>
    <row r="165" spans="1:243" s="2" customFormat="1" ht="31.5">
      <c r="A165" s="125" t="s">
        <v>192</v>
      </c>
      <c r="B165" s="87" t="s">
        <v>183</v>
      </c>
      <c r="C165" s="46"/>
      <c r="D165" s="54">
        <f>SUM(D166:D167)</f>
        <v>4187794.29</v>
      </c>
      <c r="E165" s="54">
        <f>SUM(E166:E167)</f>
        <v>4187794.29</v>
      </c>
      <c r="F165" s="54">
        <f>SUM(F166:F167)</f>
        <v>4187794.29</v>
      </c>
      <c r="G165" s="6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</row>
    <row r="166" spans="1:243" s="2" customFormat="1" ht="173.25">
      <c r="A166" s="126" t="s">
        <v>328</v>
      </c>
      <c r="B166" s="89" t="s">
        <v>239</v>
      </c>
      <c r="C166" s="57" t="s">
        <v>2</v>
      </c>
      <c r="D166" s="48">
        <v>2715515.72</v>
      </c>
      <c r="E166" s="48">
        <v>2715515.72</v>
      </c>
      <c r="F166" s="48">
        <v>2715515.72</v>
      </c>
      <c r="G166" s="6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</row>
    <row r="167" spans="1:243" s="2" customFormat="1" ht="157.5">
      <c r="A167" s="126" t="s">
        <v>329</v>
      </c>
      <c r="B167" s="89" t="s">
        <v>231</v>
      </c>
      <c r="C167" s="57" t="s">
        <v>2</v>
      </c>
      <c r="D167" s="48">
        <v>1472278.57</v>
      </c>
      <c r="E167" s="48">
        <v>1472278.57</v>
      </c>
      <c r="F167" s="48">
        <v>1472278.57</v>
      </c>
      <c r="G167" s="6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</row>
    <row r="168" spans="1:243" s="2" customFormat="1" ht="15.75">
      <c r="A168" s="125" t="s">
        <v>193</v>
      </c>
      <c r="B168" s="87" t="s">
        <v>184</v>
      </c>
      <c r="C168" s="46"/>
      <c r="D168" s="54">
        <f>SUM(D169:D172)</f>
        <v>10053227.219999999</v>
      </c>
      <c r="E168" s="54">
        <f>SUM(E169:E172)</f>
        <v>0</v>
      </c>
      <c r="F168" s="54">
        <f>SUM(F169:F172)</f>
        <v>0</v>
      </c>
      <c r="G168" s="6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</row>
    <row r="169" spans="1:243" s="2" customFormat="1" ht="47.25">
      <c r="A169" s="127" t="s">
        <v>330</v>
      </c>
      <c r="B169" s="89" t="s">
        <v>270</v>
      </c>
      <c r="C169" s="40" t="s">
        <v>2</v>
      </c>
      <c r="D169" s="48">
        <v>48000</v>
      </c>
      <c r="E169" s="59">
        <v>0</v>
      </c>
      <c r="F169" s="59">
        <v>0</v>
      </c>
      <c r="G169" s="6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</row>
    <row r="170" spans="1:243" s="2" customFormat="1" ht="31.5">
      <c r="A170" s="126" t="s">
        <v>331</v>
      </c>
      <c r="B170" s="89" t="s">
        <v>274</v>
      </c>
      <c r="C170" s="57" t="s">
        <v>2</v>
      </c>
      <c r="D170" s="48">
        <v>1071155.64</v>
      </c>
      <c r="E170" s="56">
        <v>0</v>
      </c>
      <c r="F170" s="56">
        <v>0</v>
      </c>
      <c r="G170" s="6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</row>
    <row r="171" spans="1:243" s="2" customFormat="1" ht="84.75" customHeight="1">
      <c r="A171" s="126" t="s">
        <v>393</v>
      </c>
      <c r="B171" s="89" t="s">
        <v>273</v>
      </c>
      <c r="C171" s="57" t="s">
        <v>2</v>
      </c>
      <c r="D171" s="48">
        <f>6430432.75+338443.83</f>
        <v>6768876.58</v>
      </c>
      <c r="E171" s="56">
        <v>0</v>
      </c>
      <c r="F171" s="56">
        <v>0</v>
      </c>
      <c r="G171" s="6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</row>
    <row r="172" spans="1:243" s="2" customFormat="1" ht="54.75" customHeight="1">
      <c r="A172" s="126" t="s">
        <v>414</v>
      </c>
      <c r="B172" s="89" t="s">
        <v>413</v>
      </c>
      <c r="C172" s="57" t="s">
        <v>2</v>
      </c>
      <c r="D172" s="48">
        <v>2165195</v>
      </c>
      <c r="E172" s="56">
        <v>0</v>
      </c>
      <c r="F172" s="56">
        <v>0</v>
      </c>
      <c r="G172" s="6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</row>
    <row r="173" spans="1:243" s="2" customFormat="1" ht="47.25">
      <c r="A173" s="140" t="s">
        <v>296</v>
      </c>
      <c r="B173" s="99" t="s">
        <v>189</v>
      </c>
      <c r="C173" s="19"/>
      <c r="D173" s="50">
        <f aca="true" t="shared" si="6" ref="D173:F174">SUM(D174)</f>
        <v>44000</v>
      </c>
      <c r="E173" s="50">
        <f t="shared" si="6"/>
        <v>88000</v>
      </c>
      <c r="F173" s="50">
        <f t="shared" si="6"/>
        <v>88000</v>
      </c>
      <c r="G173" s="6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</row>
    <row r="174" spans="1:243" s="2" customFormat="1" ht="47.25">
      <c r="A174" s="124" t="s">
        <v>187</v>
      </c>
      <c r="B174" s="107" t="s">
        <v>190</v>
      </c>
      <c r="C174" s="45"/>
      <c r="D174" s="52">
        <f t="shared" si="6"/>
        <v>44000</v>
      </c>
      <c r="E174" s="52">
        <f t="shared" si="6"/>
        <v>88000</v>
      </c>
      <c r="F174" s="52">
        <f t="shared" si="6"/>
        <v>88000</v>
      </c>
      <c r="G174" s="6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</row>
    <row r="175" spans="1:243" s="2" customFormat="1" ht="15.75">
      <c r="A175" s="125" t="s">
        <v>188</v>
      </c>
      <c r="B175" s="87" t="s">
        <v>191</v>
      </c>
      <c r="C175" s="46"/>
      <c r="D175" s="54">
        <f>SUM(D176:D176)</f>
        <v>44000</v>
      </c>
      <c r="E175" s="54">
        <f>SUM(E176:E176)</f>
        <v>88000</v>
      </c>
      <c r="F175" s="54">
        <f>SUM(F176:F176)</f>
        <v>88000</v>
      </c>
      <c r="G175" s="6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</row>
    <row r="176" spans="1:243" s="2" customFormat="1" ht="31.5">
      <c r="A176" s="127" t="s">
        <v>221</v>
      </c>
      <c r="B176" s="89" t="s">
        <v>299</v>
      </c>
      <c r="C176" s="40" t="s">
        <v>5</v>
      </c>
      <c r="D176" s="41">
        <v>44000</v>
      </c>
      <c r="E176" s="59">
        <v>88000</v>
      </c>
      <c r="F176" s="59">
        <v>88000</v>
      </c>
      <c r="G176" s="6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</row>
    <row r="177" spans="1:243" s="2" customFormat="1" ht="31.5">
      <c r="A177" s="140" t="s">
        <v>229</v>
      </c>
      <c r="B177" s="99" t="s">
        <v>225</v>
      </c>
      <c r="C177" s="49"/>
      <c r="D177" s="50">
        <f aca="true" t="shared" si="7" ref="D177:F178">D178</f>
        <v>800000</v>
      </c>
      <c r="E177" s="50">
        <f t="shared" si="7"/>
        <v>800000</v>
      </c>
      <c r="F177" s="50">
        <f t="shared" si="7"/>
        <v>800000</v>
      </c>
      <c r="G177" s="6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</row>
    <row r="178" spans="1:243" s="2" customFormat="1" ht="31.5">
      <c r="A178" s="124" t="s">
        <v>198</v>
      </c>
      <c r="B178" s="79" t="s">
        <v>226</v>
      </c>
      <c r="C178" s="45"/>
      <c r="D178" s="52">
        <f t="shared" si="7"/>
        <v>800000</v>
      </c>
      <c r="E178" s="52">
        <f t="shared" si="7"/>
        <v>800000</v>
      </c>
      <c r="F178" s="52">
        <f t="shared" si="7"/>
        <v>800000</v>
      </c>
      <c r="G178" s="6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</row>
    <row r="179" spans="1:243" s="2" customFormat="1" ht="15.75">
      <c r="A179" s="125" t="s">
        <v>245</v>
      </c>
      <c r="B179" s="87" t="s">
        <v>227</v>
      </c>
      <c r="C179" s="46"/>
      <c r="D179" s="54">
        <f>SUM(D180:D181)</f>
        <v>800000</v>
      </c>
      <c r="E179" s="54">
        <f>SUM(E180:E181)</f>
        <v>800000</v>
      </c>
      <c r="F179" s="54">
        <f>SUM(F180:F181)</f>
        <v>800000</v>
      </c>
      <c r="G179" s="6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</row>
    <row r="180" spans="1:243" s="2" customFormat="1" ht="47.25">
      <c r="A180" s="127" t="s">
        <v>359</v>
      </c>
      <c r="B180" s="89" t="s">
        <v>228</v>
      </c>
      <c r="C180" s="40" t="s">
        <v>2</v>
      </c>
      <c r="D180" s="48">
        <v>100000</v>
      </c>
      <c r="E180" s="41">
        <v>100000</v>
      </c>
      <c r="F180" s="41">
        <v>100000</v>
      </c>
      <c r="G180" s="6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</row>
    <row r="181" spans="1:243" s="2" customFormat="1" ht="47.25">
      <c r="A181" s="127" t="s">
        <v>435</v>
      </c>
      <c r="B181" s="89" t="s">
        <v>434</v>
      </c>
      <c r="C181" s="40" t="s">
        <v>3</v>
      </c>
      <c r="D181" s="48">
        <v>700000</v>
      </c>
      <c r="E181" s="41">
        <v>700000</v>
      </c>
      <c r="F181" s="41">
        <v>700000</v>
      </c>
      <c r="G181" s="6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</row>
    <row r="182" spans="1:243" s="2" customFormat="1" ht="31.5">
      <c r="A182" s="140" t="s">
        <v>263</v>
      </c>
      <c r="B182" s="99" t="s">
        <v>259</v>
      </c>
      <c r="C182" s="49"/>
      <c r="D182" s="50">
        <f>SUM(D183)</f>
        <v>3000</v>
      </c>
      <c r="E182" s="50">
        <f>SUM(E183)</f>
        <v>3000</v>
      </c>
      <c r="F182" s="50">
        <f>SUM(F183)</f>
        <v>3000</v>
      </c>
      <c r="G182" s="6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</row>
    <row r="183" spans="1:243" s="2" customFormat="1" ht="31.5">
      <c r="A183" s="124" t="s">
        <v>264</v>
      </c>
      <c r="B183" s="79" t="s">
        <v>260</v>
      </c>
      <c r="C183" s="45"/>
      <c r="D183" s="52">
        <f>SUM(D184+D185)</f>
        <v>3000</v>
      </c>
      <c r="E183" s="52">
        <f>SUM(E184+E185)</f>
        <v>3000</v>
      </c>
      <c r="F183" s="52">
        <f>SUM(F184+F185)</f>
        <v>3000</v>
      </c>
      <c r="G183" s="6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</row>
    <row r="184" spans="1:243" s="2" customFormat="1" ht="15.75">
      <c r="A184" s="125" t="s">
        <v>265</v>
      </c>
      <c r="B184" s="87" t="s">
        <v>261</v>
      </c>
      <c r="C184" s="46"/>
      <c r="D184" s="54">
        <v>0</v>
      </c>
      <c r="E184" s="54">
        <v>0</v>
      </c>
      <c r="F184" s="54">
        <v>0</v>
      </c>
      <c r="G184" s="6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</row>
    <row r="185" spans="1:243" s="2" customFormat="1" ht="47.25">
      <c r="A185" s="125" t="s">
        <v>266</v>
      </c>
      <c r="B185" s="87" t="s">
        <v>262</v>
      </c>
      <c r="C185" s="46"/>
      <c r="D185" s="54">
        <f>SUM(D186)</f>
        <v>3000</v>
      </c>
      <c r="E185" s="54">
        <f>SUM(E186)</f>
        <v>3000</v>
      </c>
      <c r="F185" s="54">
        <f>SUM(F186)</f>
        <v>3000</v>
      </c>
      <c r="G185" s="6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</row>
    <row r="186" spans="1:243" s="2" customFormat="1" ht="47.25">
      <c r="A186" s="127" t="s">
        <v>332</v>
      </c>
      <c r="B186" s="89" t="s">
        <v>300</v>
      </c>
      <c r="C186" s="40" t="s">
        <v>2</v>
      </c>
      <c r="D186" s="48">
        <v>3000</v>
      </c>
      <c r="E186" s="41">
        <v>3000</v>
      </c>
      <c r="F186" s="41">
        <v>3000</v>
      </c>
      <c r="G186" s="6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</row>
    <row r="187" spans="1:244" s="2" customFormat="1" ht="52.5" customHeight="1">
      <c r="A187" s="152" t="s">
        <v>398</v>
      </c>
      <c r="B187" s="99" t="s">
        <v>399</v>
      </c>
      <c r="C187" s="153"/>
      <c r="D187" s="50">
        <f>SUM(D188+D189)</f>
        <v>0</v>
      </c>
      <c r="E187" s="50">
        <f>SUM(E188+E189)</f>
        <v>0</v>
      </c>
      <c r="F187" s="50">
        <f>SUM(F188+F189)</f>
        <v>0</v>
      </c>
      <c r="G187" s="16"/>
      <c r="H187" s="6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</row>
    <row r="188" spans="1:244" s="2" customFormat="1" ht="54" customHeight="1">
      <c r="A188" s="154" t="s">
        <v>401</v>
      </c>
      <c r="B188" s="79" t="s">
        <v>400</v>
      </c>
      <c r="C188" s="155"/>
      <c r="D188" s="52">
        <v>0</v>
      </c>
      <c r="E188" s="52">
        <v>0</v>
      </c>
      <c r="F188" s="52">
        <v>0</v>
      </c>
      <c r="G188" s="16"/>
      <c r="H188" s="6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</row>
    <row r="189" spans="1:244" s="2" customFormat="1" ht="20.25" customHeight="1">
      <c r="A189" s="154" t="s">
        <v>402</v>
      </c>
      <c r="B189" s="79" t="s">
        <v>403</v>
      </c>
      <c r="C189" s="45"/>
      <c r="D189" s="52">
        <v>0</v>
      </c>
      <c r="E189" s="52">
        <v>0</v>
      </c>
      <c r="F189" s="52">
        <v>0</v>
      </c>
      <c r="G189" s="16"/>
      <c r="H189" s="6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</row>
    <row r="190" spans="1:243" s="2" customFormat="1" ht="63">
      <c r="A190" s="140" t="s">
        <v>372</v>
      </c>
      <c r="B190" s="99" t="s">
        <v>371</v>
      </c>
      <c r="C190" s="49"/>
      <c r="D190" s="50">
        <f>D191</f>
        <v>11000</v>
      </c>
      <c r="E190" s="50">
        <f aca="true" t="shared" si="8" ref="D190:F191">E191</f>
        <v>12000</v>
      </c>
      <c r="F190" s="50">
        <f t="shared" si="8"/>
        <v>13000</v>
      </c>
      <c r="G190" s="6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</row>
    <row r="191" spans="1:243" s="2" customFormat="1" ht="47.25">
      <c r="A191" s="124" t="s">
        <v>373</v>
      </c>
      <c r="B191" s="79" t="s">
        <v>374</v>
      </c>
      <c r="C191" s="45"/>
      <c r="D191" s="52">
        <f t="shared" si="8"/>
        <v>11000</v>
      </c>
      <c r="E191" s="52">
        <f t="shared" si="8"/>
        <v>12000</v>
      </c>
      <c r="F191" s="52">
        <f t="shared" si="8"/>
        <v>13000</v>
      </c>
      <c r="G191" s="6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</row>
    <row r="192" spans="1:243" s="2" customFormat="1" ht="47.25">
      <c r="A192" s="125" t="s">
        <v>385</v>
      </c>
      <c r="B192" s="87" t="s">
        <v>375</v>
      </c>
      <c r="C192" s="46"/>
      <c r="D192" s="54">
        <f>SUM(D193)</f>
        <v>11000</v>
      </c>
      <c r="E192" s="54">
        <f>SUM(E193)</f>
        <v>12000</v>
      </c>
      <c r="F192" s="54">
        <f>SUM(F193)</f>
        <v>13000</v>
      </c>
      <c r="G192" s="6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</row>
    <row r="193" spans="1:243" s="2" customFormat="1" ht="63">
      <c r="A193" s="127" t="s">
        <v>377</v>
      </c>
      <c r="B193" s="89" t="s">
        <v>376</v>
      </c>
      <c r="C193" s="40" t="s">
        <v>2</v>
      </c>
      <c r="D193" s="48">
        <v>11000</v>
      </c>
      <c r="E193" s="41">
        <v>12000</v>
      </c>
      <c r="F193" s="41">
        <v>13000</v>
      </c>
      <c r="G193" s="6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</row>
    <row r="194" spans="1:243" s="2" customFormat="1" ht="31.5">
      <c r="A194" s="140" t="s">
        <v>379</v>
      </c>
      <c r="B194" s="99" t="s">
        <v>378</v>
      </c>
      <c r="C194" s="49"/>
      <c r="D194" s="50">
        <f aca="true" t="shared" si="9" ref="D194:F195">D195</f>
        <v>3500000</v>
      </c>
      <c r="E194" s="50">
        <f t="shared" si="9"/>
        <v>3800000</v>
      </c>
      <c r="F194" s="50">
        <f t="shared" si="9"/>
        <v>4100000</v>
      </c>
      <c r="G194" s="6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</row>
    <row r="195" spans="1:243" s="2" customFormat="1" ht="31.5">
      <c r="A195" s="124" t="s">
        <v>358</v>
      </c>
      <c r="B195" s="79" t="s">
        <v>380</v>
      </c>
      <c r="C195" s="45"/>
      <c r="D195" s="52">
        <f t="shared" si="9"/>
        <v>3500000</v>
      </c>
      <c r="E195" s="52">
        <f t="shared" si="9"/>
        <v>3800000</v>
      </c>
      <c r="F195" s="52">
        <f t="shared" si="9"/>
        <v>4100000</v>
      </c>
      <c r="G195" s="6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</row>
    <row r="196" spans="1:243" s="2" customFormat="1" ht="15.75">
      <c r="A196" s="125" t="s">
        <v>384</v>
      </c>
      <c r="B196" s="87" t="s">
        <v>381</v>
      </c>
      <c r="C196" s="46"/>
      <c r="D196" s="54">
        <f>SUM(D197)</f>
        <v>3500000</v>
      </c>
      <c r="E196" s="54">
        <f>SUM(E197)</f>
        <v>3800000</v>
      </c>
      <c r="F196" s="54">
        <f>SUM(F197)</f>
        <v>4100000</v>
      </c>
      <c r="G196" s="6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</row>
    <row r="197" spans="1:243" s="2" customFormat="1" ht="47.25">
      <c r="A197" s="127" t="s">
        <v>357</v>
      </c>
      <c r="B197" s="89" t="s">
        <v>382</v>
      </c>
      <c r="C197" s="40" t="s">
        <v>2</v>
      </c>
      <c r="D197" s="48">
        <v>3500000</v>
      </c>
      <c r="E197" s="48">
        <v>3800000</v>
      </c>
      <c r="F197" s="48">
        <v>4100000</v>
      </c>
      <c r="G197" s="6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</row>
    <row r="198" spans="1:243" s="2" customFormat="1" ht="31.5">
      <c r="A198" s="140" t="s">
        <v>362</v>
      </c>
      <c r="B198" s="99" t="s">
        <v>363</v>
      </c>
      <c r="C198" s="49"/>
      <c r="D198" s="50">
        <f>D199+D202+D205</f>
        <v>320000</v>
      </c>
      <c r="E198" s="50">
        <f>E199+E202+E205</f>
        <v>190000</v>
      </c>
      <c r="F198" s="50">
        <f>F199+F202+F205</f>
        <v>210000</v>
      </c>
      <c r="G198" s="6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</row>
    <row r="199" spans="1:243" s="2" customFormat="1" ht="31.5">
      <c r="A199" s="124" t="s">
        <v>364</v>
      </c>
      <c r="B199" s="79" t="s">
        <v>365</v>
      </c>
      <c r="C199" s="45"/>
      <c r="D199" s="52">
        <f>D200</f>
        <v>150000</v>
      </c>
      <c r="E199" s="52">
        <f>E200</f>
        <v>0</v>
      </c>
      <c r="F199" s="52">
        <f>F200</f>
        <v>0</v>
      </c>
      <c r="G199" s="6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</row>
    <row r="200" spans="1:243" s="2" customFormat="1" ht="22.5" customHeight="1">
      <c r="A200" s="125" t="s">
        <v>430</v>
      </c>
      <c r="B200" s="87" t="s">
        <v>366</v>
      </c>
      <c r="C200" s="46"/>
      <c r="D200" s="54">
        <f>SUM(D201:D201)</f>
        <v>150000</v>
      </c>
      <c r="E200" s="54">
        <f>SUM(E201:E201)</f>
        <v>0</v>
      </c>
      <c r="F200" s="54">
        <f>SUM(F201:F201)</f>
        <v>0</v>
      </c>
      <c r="G200" s="6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</row>
    <row r="201" spans="1:243" s="2" customFormat="1" ht="51.75" customHeight="1">
      <c r="A201" s="126" t="s">
        <v>421</v>
      </c>
      <c r="B201" s="89" t="s">
        <v>367</v>
      </c>
      <c r="C201" s="57" t="s">
        <v>2</v>
      </c>
      <c r="D201" s="48">
        <v>150000</v>
      </c>
      <c r="E201" s="48">
        <v>0</v>
      </c>
      <c r="F201" s="48">
        <v>0</v>
      </c>
      <c r="G201" s="6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</row>
    <row r="202" spans="1:243" s="2" customFormat="1" ht="47.25">
      <c r="A202" s="124" t="s">
        <v>369</v>
      </c>
      <c r="B202" s="79" t="s">
        <v>370</v>
      </c>
      <c r="C202" s="45"/>
      <c r="D202" s="52">
        <f>D203</f>
        <v>20000</v>
      </c>
      <c r="E202" s="52">
        <f>E203</f>
        <v>40000</v>
      </c>
      <c r="F202" s="52">
        <f>F203</f>
        <v>60000</v>
      </c>
      <c r="G202" s="6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</row>
    <row r="203" spans="1:243" s="2" customFormat="1" ht="31.5">
      <c r="A203" s="125" t="s">
        <v>426</v>
      </c>
      <c r="B203" s="87" t="s">
        <v>368</v>
      </c>
      <c r="C203" s="46"/>
      <c r="D203" s="54">
        <f>SUM(D204:D204)</f>
        <v>20000</v>
      </c>
      <c r="E203" s="54">
        <f>SUM(E204:E204)</f>
        <v>40000</v>
      </c>
      <c r="F203" s="54">
        <f>SUM(F204:F204)</f>
        <v>60000</v>
      </c>
      <c r="G203" s="6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</row>
    <row r="204" spans="1:243" s="2" customFormat="1" ht="47.25">
      <c r="A204" s="127" t="s">
        <v>422</v>
      </c>
      <c r="B204" s="89" t="s">
        <v>423</v>
      </c>
      <c r="C204" s="40" t="s">
        <v>2</v>
      </c>
      <c r="D204" s="48">
        <v>20000</v>
      </c>
      <c r="E204" s="41">
        <v>40000</v>
      </c>
      <c r="F204" s="41">
        <v>60000</v>
      </c>
      <c r="G204" s="6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</row>
    <row r="205" spans="1:243" s="2" customFormat="1" ht="33.75" customHeight="1">
      <c r="A205" s="124" t="s">
        <v>429</v>
      </c>
      <c r="B205" s="79" t="s">
        <v>428</v>
      </c>
      <c r="C205" s="45"/>
      <c r="D205" s="52">
        <f aca="true" t="shared" si="10" ref="D205:F206">D206</f>
        <v>150000</v>
      </c>
      <c r="E205" s="52">
        <f t="shared" si="10"/>
        <v>150000</v>
      </c>
      <c r="F205" s="52">
        <f t="shared" si="10"/>
        <v>150000</v>
      </c>
      <c r="G205" s="6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</row>
    <row r="206" spans="1:243" s="2" customFormat="1" ht="22.5" customHeight="1">
      <c r="A206" s="125" t="s">
        <v>431</v>
      </c>
      <c r="B206" s="87" t="s">
        <v>425</v>
      </c>
      <c r="C206" s="46" t="s">
        <v>2</v>
      </c>
      <c r="D206" s="54">
        <f t="shared" si="10"/>
        <v>150000</v>
      </c>
      <c r="E206" s="54">
        <f t="shared" si="10"/>
        <v>150000</v>
      </c>
      <c r="F206" s="54">
        <f t="shared" si="10"/>
        <v>150000</v>
      </c>
      <c r="G206" s="6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</row>
    <row r="207" spans="1:243" s="2" customFormat="1" ht="47.25">
      <c r="A207" s="127" t="s">
        <v>424</v>
      </c>
      <c r="B207" s="89" t="s">
        <v>427</v>
      </c>
      <c r="C207" s="40" t="s">
        <v>2</v>
      </c>
      <c r="D207" s="48">
        <v>150000</v>
      </c>
      <c r="E207" s="41">
        <v>150000</v>
      </c>
      <c r="F207" s="41">
        <v>150000</v>
      </c>
      <c r="G207" s="6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</row>
    <row r="208" spans="1:243" s="2" customFormat="1" ht="15.75">
      <c r="A208" s="140" t="s">
        <v>15</v>
      </c>
      <c r="B208" s="108"/>
      <c r="C208" s="49"/>
      <c r="D208" s="50">
        <f>SUM(D209:D226)</f>
        <v>66213208.29</v>
      </c>
      <c r="E208" s="50">
        <f>SUM(E209:E226)</f>
        <v>64775410.07000001</v>
      </c>
      <c r="F208" s="50">
        <f>SUM(F209:F226)</f>
        <v>64863453.4</v>
      </c>
      <c r="G208" s="6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</row>
    <row r="209" spans="1:243" s="2" customFormat="1" ht="31.5">
      <c r="A209" s="127" t="s">
        <v>333</v>
      </c>
      <c r="B209" s="55" t="s">
        <v>272</v>
      </c>
      <c r="C209" s="57" t="s">
        <v>2</v>
      </c>
      <c r="D209" s="48">
        <v>166261.29</v>
      </c>
      <c r="E209" s="48">
        <v>220000.37</v>
      </c>
      <c r="F209" s="48">
        <v>220000.37</v>
      </c>
      <c r="G209" s="6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</row>
    <row r="210" spans="1:243" s="2" customFormat="1" ht="63">
      <c r="A210" s="148" t="s">
        <v>152</v>
      </c>
      <c r="B210" s="55" t="s">
        <v>49</v>
      </c>
      <c r="C210" s="57" t="s">
        <v>1</v>
      </c>
      <c r="D210" s="48">
        <f>11579467+33213813</f>
        <v>44793280</v>
      </c>
      <c r="E210" s="48">
        <f>11579467+33213813</f>
        <v>44793280</v>
      </c>
      <c r="F210" s="48">
        <f>11579467+33213813</f>
        <v>44793280</v>
      </c>
      <c r="G210" s="6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</row>
    <row r="211" spans="1:243" s="2" customFormat="1" ht="31.5">
      <c r="A211" s="149" t="s">
        <v>334</v>
      </c>
      <c r="B211" s="109" t="s">
        <v>49</v>
      </c>
      <c r="C211" s="110" t="s">
        <v>2</v>
      </c>
      <c r="D211" s="111">
        <f>338441.12+250000</f>
        <v>588441.12</v>
      </c>
      <c r="E211" s="111">
        <v>355363.17</v>
      </c>
      <c r="F211" s="111">
        <v>390899.48</v>
      </c>
      <c r="G211" s="6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</row>
    <row r="212" spans="1:243" s="2" customFormat="1" ht="31.5">
      <c r="A212" s="121" t="s">
        <v>153</v>
      </c>
      <c r="B212" s="55" t="s">
        <v>49</v>
      </c>
      <c r="C212" s="40" t="s">
        <v>3</v>
      </c>
      <c r="D212" s="48">
        <f>1000+16000</f>
        <v>17000</v>
      </c>
      <c r="E212" s="41">
        <v>1000</v>
      </c>
      <c r="F212" s="41">
        <v>1000</v>
      </c>
      <c r="G212" s="6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</row>
    <row r="213" spans="1:243" s="2" customFormat="1" ht="78.75">
      <c r="A213" s="121" t="s">
        <v>154</v>
      </c>
      <c r="B213" s="106" t="s">
        <v>50</v>
      </c>
      <c r="C213" s="40" t="s">
        <v>1</v>
      </c>
      <c r="D213" s="48">
        <v>1809780</v>
      </c>
      <c r="E213" s="48">
        <v>1809780</v>
      </c>
      <c r="F213" s="41">
        <v>1809780</v>
      </c>
      <c r="G213" s="6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</row>
    <row r="214" spans="1:243" s="2" customFormat="1" ht="78.75">
      <c r="A214" s="121" t="s">
        <v>155</v>
      </c>
      <c r="B214" s="106" t="s">
        <v>51</v>
      </c>
      <c r="C214" s="57" t="s">
        <v>1</v>
      </c>
      <c r="D214" s="48">
        <v>922974.78</v>
      </c>
      <c r="E214" s="48">
        <v>922974.78</v>
      </c>
      <c r="F214" s="48">
        <v>922974.78</v>
      </c>
      <c r="G214" s="6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</row>
    <row r="215" spans="1:243" s="2" customFormat="1" ht="31.5">
      <c r="A215" s="130" t="s">
        <v>156</v>
      </c>
      <c r="B215" s="112" t="s">
        <v>342</v>
      </c>
      <c r="C215" s="57" t="s">
        <v>3</v>
      </c>
      <c r="D215" s="48">
        <v>500</v>
      </c>
      <c r="E215" s="48">
        <v>0</v>
      </c>
      <c r="F215" s="48">
        <v>0</v>
      </c>
      <c r="G215" s="6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</row>
    <row r="216" spans="1:243" s="2" customFormat="1" ht="83.25" customHeight="1">
      <c r="A216" s="130" t="s">
        <v>337</v>
      </c>
      <c r="B216" s="112" t="s">
        <v>52</v>
      </c>
      <c r="C216" s="57" t="s">
        <v>1</v>
      </c>
      <c r="D216" s="48">
        <v>228000</v>
      </c>
      <c r="E216" s="48">
        <v>228000</v>
      </c>
      <c r="F216" s="48">
        <v>228000</v>
      </c>
      <c r="G216" s="6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</row>
    <row r="217" spans="1:243" s="2" customFormat="1" ht="63">
      <c r="A217" s="157" t="s">
        <v>436</v>
      </c>
      <c r="B217" s="106" t="s">
        <v>53</v>
      </c>
      <c r="C217" s="57" t="s">
        <v>2</v>
      </c>
      <c r="D217" s="48">
        <v>2108.94</v>
      </c>
      <c r="E217" s="48">
        <v>1893.75</v>
      </c>
      <c r="F217" s="48">
        <v>0</v>
      </c>
      <c r="G217" s="6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</row>
    <row r="218" spans="1:243" s="2" customFormat="1" ht="31.5">
      <c r="A218" s="129" t="s">
        <v>341</v>
      </c>
      <c r="B218" s="106" t="s">
        <v>54</v>
      </c>
      <c r="C218" s="57" t="s">
        <v>5</v>
      </c>
      <c r="D218" s="48">
        <v>27500</v>
      </c>
      <c r="E218" s="48">
        <v>27500</v>
      </c>
      <c r="F218" s="48">
        <v>27500</v>
      </c>
      <c r="G218" s="6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</row>
    <row r="219" spans="1:243" s="2" customFormat="1" ht="52.5" customHeight="1">
      <c r="A219" s="151" t="s">
        <v>335</v>
      </c>
      <c r="B219" s="47" t="s">
        <v>55</v>
      </c>
      <c r="C219" s="40" t="s">
        <v>2</v>
      </c>
      <c r="D219" s="41">
        <v>11357</v>
      </c>
      <c r="E219" s="41">
        <v>11669</v>
      </c>
      <c r="F219" s="41">
        <v>11669</v>
      </c>
      <c r="G219" s="6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</row>
    <row r="220" spans="1:7" ht="31.5">
      <c r="A220" s="129" t="s">
        <v>395</v>
      </c>
      <c r="B220" s="47" t="s">
        <v>56</v>
      </c>
      <c r="C220" s="57" t="s">
        <v>3</v>
      </c>
      <c r="D220" s="48">
        <v>69282</v>
      </c>
      <c r="E220" s="48">
        <v>0</v>
      </c>
      <c r="F220" s="48">
        <v>0</v>
      </c>
      <c r="G220" s="6"/>
    </row>
    <row r="221" spans="1:7" ht="47.25">
      <c r="A221" s="129" t="s">
        <v>432</v>
      </c>
      <c r="B221" s="47" t="s">
        <v>433</v>
      </c>
      <c r="C221" s="57" t="s">
        <v>2</v>
      </c>
      <c r="D221" s="48">
        <v>11875.63</v>
      </c>
      <c r="E221" s="48">
        <v>37759.84</v>
      </c>
      <c r="F221" s="48">
        <v>46765.04</v>
      </c>
      <c r="G221" s="6"/>
    </row>
    <row r="222" spans="1:7" ht="80.25" customHeight="1">
      <c r="A222" s="126" t="s">
        <v>157</v>
      </c>
      <c r="B222" s="55" t="s">
        <v>57</v>
      </c>
      <c r="C222" s="57" t="s">
        <v>1</v>
      </c>
      <c r="D222" s="56">
        <v>13821852.3</v>
      </c>
      <c r="E222" s="56">
        <v>13821852.3</v>
      </c>
      <c r="F222" s="56">
        <v>13821852.3</v>
      </c>
      <c r="G222" s="6"/>
    </row>
    <row r="223" spans="1:7" ht="47.25">
      <c r="A223" s="129" t="s">
        <v>336</v>
      </c>
      <c r="B223" s="47" t="s">
        <v>57</v>
      </c>
      <c r="C223" s="57" t="s">
        <v>2</v>
      </c>
      <c r="D223" s="48">
        <v>1736055.23</v>
      </c>
      <c r="E223" s="48">
        <v>1478556.86</v>
      </c>
      <c r="F223" s="48">
        <v>1523952.43</v>
      </c>
      <c r="G223" s="6"/>
    </row>
    <row r="224" spans="1:7" ht="31.5">
      <c r="A224" s="130" t="s">
        <v>158</v>
      </c>
      <c r="B224" s="65" t="s">
        <v>57</v>
      </c>
      <c r="C224" s="57" t="s">
        <v>3</v>
      </c>
      <c r="D224" s="48">
        <v>2120</v>
      </c>
      <c r="E224" s="48">
        <v>2120</v>
      </c>
      <c r="F224" s="48">
        <v>2120</v>
      </c>
      <c r="G224" s="6"/>
    </row>
    <row r="225" spans="1:7" ht="63">
      <c r="A225" s="130" t="s">
        <v>255</v>
      </c>
      <c r="B225" s="65" t="s">
        <v>254</v>
      </c>
      <c r="C225" s="57" t="s">
        <v>6</v>
      </c>
      <c r="D225" s="48">
        <v>1882320</v>
      </c>
      <c r="E225" s="48">
        <v>941160</v>
      </c>
      <c r="F225" s="48">
        <v>941160</v>
      </c>
      <c r="G225" s="6"/>
    </row>
    <row r="226" spans="1:243" s="5" customFormat="1" ht="63">
      <c r="A226" s="150" t="s">
        <v>136</v>
      </c>
      <c r="B226" s="65" t="s">
        <v>129</v>
      </c>
      <c r="C226" s="57" t="s">
        <v>4</v>
      </c>
      <c r="D226" s="48">
        <v>122500</v>
      </c>
      <c r="E226" s="48">
        <v>122500</v>
      </c>
      <c r="F226" s="48">
        <v>122500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</row>
    <row r="227" spans="1:243" s="5" customFormat="1" ht="15.75">
      <c r="A227" s="113" t="s">
        <v>16</v>
      </c>
      <c r="B227" s="114"/>
      <c r="C227" s="115"/>
      <c r="D227" s="116">
        <f>SUM(D5+D11+D17+D82+D91+D98+D114+D123+D127+D142+D149+D159+D163+D173+D177+D182+D187+D190+D194+D198+D208)</f>
        <v>385504532.78000003</v>
      </c>
      <c r="E227" s="116">
        <f>SUM(E5+E11+E17+E82+E91+E98+E114+E123+E127+E142+E149+E159+E163+E173+E177+E182+E190+E194+E198+E208)</f>
        <v>362587699.73999995</v>
      </c>
      <c r="F227" s="116">
        <f>SUM(F5+F11+F17+F82+F91+F98+F114+F123+F127+F142+F149+F159+F163+F173+F177+F182+F190+F194+F198+F208)</f>
        <v>344091474.48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</row>
    <row r="228" spans="1:243" s="7" customFormat="1" ht="15">
      <c r="A228" s="12"/>
      <c r="B228" s="13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</row>
    <row r="229" spans="1:243" s="7" customFormat="1" ht="15">
      <c r="A229" s="12"/>
      <c r="B229" s="13"/>
      <c r="C229" s="14"/>
      <c r="D229" s="14"/>
      <c r="E229" s="14"/>
      <c r="F229" s="1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</row>
    <row r="230" spans="1:243" s="7" customFormat="1" ht="18">
      <c r="A230" s="12"/>
      <c r="B230" s="13"/>
      <c r="C230" s="14"/>
      <c r="D230" s="23"/>
      <c r="E230" s="23"/>
      <c r="F230" s="2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</row>
    <row r="231" spans="1:243" s="7" customFormat="1" ht="15">
      <c r="A231" s="12"/>
      <c r="B231" s="13"/>
      <c r="C231" s="14"/>
      <c r="D231" s="14"/>
      <c r="E231" s="14"/>
      <c r="F231" s="1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</row>
    <row r="232" spans="1:243" s="7" customFormat="1" ht="15">
      <c r="A232" s="12"/>
      <c r="B232" s="20"/>
      <c r="C232" s="14"/>
      <c r="D232" s="24"/>
      <c r="E232" s="24"/>
      <c r="F232" s="2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</row>
    <row r="233" spans="1:243" s="7" customFormat="1" ht="15">
      <c r="A233" s="12"/>
      <c r="B233" s="13"/>
      <c r="C233" s="14"/>
      <c r="D233" s="24"/>
      <c r="E233" s="24"/>
      <c r="F233" s="2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</row>
    <row r="234" spans="1:243" s="7" customFormat="1" ht="15">
      <c r="A234" s="12"/>
      <c r="B234" s="13"/>
      <c r="C234" s="14"/>
      <c r="D234" s="14"/>
      <c r="E234" s="14"/>
      <c r="F234" s="1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</row>
    <row r="235" spans="1:243" s="7" customFormat="1" ht="15">
      <c r="A235" s="12"/>
      <c r="B235" s="13"/>
      <c r="C235" s="14"/>
      <c r="D235" s="24"/>
      <c r="E235" s="24"/>
      <c r="F235" s="2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</row>
    <row r="236" spans="1:243" s="7" customFormat="1" ht="15">
      <c r="A236" s="12"/>
      <c r="B236" s="13"/>
      <c r="C236" s="14"/>
      <c r="D236" s="14"/>
      <c r="E236" s="14"/>
      <c r="F236" s="1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</row>
    <row r="237" spans="1:243" s="7" customFormat="1" ht="15">
      <c r="A237" s="12"/>
      <c r="B237" s="13"/>
      <c r="C237" s="14"/>
      <c r="D237" s="14"/>
      <c r="E237" s="14"/>
      <c r="F237" s="1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</row>
    <row r="238" spans="1:243" s="7" customFormat="1" ht="15">
      <c r="A238" s="12"/>
      <c r="B238" s="13"/>
      <c r="C238" s="14"/>
      <c r="D238" s="14"/>
      <c r="E238" s="14"/>
      <c r="F238" s="1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</row>
    <row r="239" spans="1:6" ht="15">
      <c r="A239" s="25"/>
      <c r="B239" s="26"/>
      <c r="C239" s="2"/>
      <c r="D239" s="2"/>
      <c r="E239" s="2"/>
      <c r="F239" s="2"/>
    </row>
    <row r="240" spans="1:6" ht="15">
      <c r="A240" s="25"/>
      <c r="B240" s="26"/>
      <c r="C240" s="2"/>
      <c r="D240" s="2"/>
      <c r="E240" s="2"/>
      <c r="F240" s="2"/>
    </row>
    <row r="241" spans="1:6" ht="15">
      <c r="A241" s="25"/>
      <c r="B241" s="26"/>
      <c r="C241" s="2"/>
      <c r="D241" s="2"/>
      <c r="E241" s="2"/>
      <c r="F241" s="2"/>
    </row>
    <row r="242" spans="1:6" ht="15">
      <c r="A242" s="25"/>
      <c r="B242" s="26"/>
      <c r="C242" s="2"/>
      <c r="D242" s="2"/>
      <c r="E242" s="2"/>
      <c r="F242" s="2"/>
    </row>
    <row r="243" spans="1:6" ht="15">
      <c r="A243" s="25"/>
      <c r="B243" s="26"/>
      <c r="C243" s="2"/>
      <c r="D243" s="2"/>
      <c r="E243" s="2"/>
      <c r="F243" s="2"/>
    </row>
    <row r="244" spans="1:6" ht="15">
      <c r="A244" s="25"/>
      <c r="B244" s="26"/>
      <c r="C244" s="2"/>
      <c r="D244" s="2"/>
      <c r="E244" s="2"/>
      <c r="F244" s="2"/>
    </row>
    <row r="245" spans="1:6" ht="15">
      <c r="A245" s="25"/>
      <c r="B245" s="26"/>
      <c r="C245" s="2"/>
      <c r="D245" s="2"/>
      <c r="E245" s="2"/>
      <c r="F245" s="2"/>
    </row>
    <row r="246" spans="1:6" ht="15">
      <c r="A246" s="25"/>
      <c r="B246" s="26"/>
      <c r="C246" s="2"/>
      <c r="D246" s="2"/>
      <c r="E246" s="2"/>
      <c r="F246" s="2"/>
    </row>
    <row r="247" spans="1:6" ht="15">
      <c r="A247" s="25"/>
      <c r="B247" s="26"/>
      <c r="C247" s="2"/>
      <c r="D247" s="2"/>
      <c r="E247" s="2"/>
      <c r="F247" s="2"/>
    </row>
    <row r="248" spans="1:6" ht="15">
      <c r="A248" s="25"/>
      <c r="B248" s="26"/>
      <c r="C248" s="2"/>
      <c r="D248" s="2"/>
      <c r="E248" s="2"/>
      <c r="F248" s="2"/>
    </row>
    <row r="249" spans="1:243" s="2" customFormat="1" ht="15">
      <c r="A249" s="25"/>
      <c r="B249" s="26" t="s">
        <v>258</v>
      </c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</row>
    <row r="250" spans="1:243" s="2" customFormat="1" ht="15">
      <c r="A250" s="25"/>
      <c r="B250" s="26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</row>
    <row r="251" spans="1:243" s="2" customFormat="1" ht="15">
      <c r="A251" s="25"/>
      <c r="B251" s="26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</row>
    <row r="252" spans="1:243" s="2" customFormat="1" ht="15">
      <c r="A252" s="25"/>
      <c r="B252" s="26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</row>
    <row r="253" spans="1:243" s="2" customFormat="1" ht="15">
      <c r="A253" s="25"/>
      <c r="B253" s="26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</row>
    <row r="254" spans="1:243" s="2" customFormat="1" ht="15">
      <c r="A254" s="25"/>
      <c r="B254" s="26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</row>
    <row r="255" spans="1:243" s="2" customFormat="1" ht="15">
      <c r="A255" s="25"/>
      <c r="B255" s="26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</row>
    <row r="256" spans="1:243" s="2" customFormat="1" ht="15">
      <c r="A256" s="25"/>
      <c r="B256" s="26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</row>
    <row r="257" spans="1:243" s="2" customFormat="1" ht="15">
      <c r="A257" s="25"/>
      <c r="B257" s="26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</row>
    <row r="258" spans="1:243" s="2" customFormat="1" ht="15">
      <c r="A258" s="25"/>
      <c r="B258" s="26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</row>
    <row r="259" spans="1:243" s="2" customFormat="1" ht="15">
      <c r="A259" s="25"/>
      <c r="B259" s="26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</row>
    <row r="260" spans="1:243" s="2" customFormat="1" ht="15">
      <c r="A260" s="25"/>
      <c r="B260" s="26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</row>
    <row r="261" spans="1:243" s="2" customFormat="1" ht="15">
      <c r="A261" s="25"/>
      <c r="B261" s="26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</row>
    <row r="262" spans="1:243" s="2" customFormat="1" ht="15">
      <c r="A262" s="25"/>
      <c r="B262" s="26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</row>
    <row r="263" spans="1:243" s="2" customFormat="1" ht="15">
      <c r="A263" s="25"/>
      <c r="B263" s="26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</row>
    <row r="264" spans="1:243" s="2" customFormat="1" ht="15">
      <c r="A264" s="25"/>
      <c r="B264" s="26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</row>
    <row r="265" spans="1:243" s="2" customFormat="1" ht="15">
      <c r="A265" s="25"/>
      <c r="B265" s="26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</row>
    <row r="266" spans="1:243" s="2" customFormat="1" ht="15">
      <c r="A266" s="25"/>
      <c r="B266" s="26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</row>
    <row r="267" spans="1:243" s="2" customFormat="1" ht="15">
      <c r="A267" s="25"/>
      <c r="B267" s="26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</row>
    <row r="268" spans="1:243" s="2" customFormat="1" ht="15">
      <c r="A268" s="25"/>
      <c r="B268" s="26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</row>
    <row r="269" spans="1:243" s="2" customFormat="1" ht="15">
      <c r="A269" s="25"/>
      <c r="B269" s="26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</row>
    <row r="270" spans="1:243" s="2" customFormat="1" ht="15">
      <c r="A270" s="25"/>
      <c r="B270" s="26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</row>
    <row r="271" spans="1:243" s="2" customFormat="1" ht="15">
      <c r="A271" s="25"/>
      <c r="B271" s="26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</row>
    <row r="272" spans="1:243" s="2" customFormat="1" ht="15">
      <c r="A272" s="25"/>
      <c r="B272" s="26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</row>
    <row r="273" spans="1:243" s="2" customFormat="1" ht="15">
      <c r="A273" s="25"/>
      <c r="B273" s="26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</row>
    <row r="274" spans="1:243" s="2" customFormat="1" ht="15">
      <c r="A274" s="25"/>
      <c r="B274" s="26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</row>
    <row r="275" spans="1:243" s="2" customFormat="1" ht="15">
      <c r="A275" s="25"/>
      <c r="B275" s="26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</row>
    <row r="276" spans="1:243" s="2" customFormat="1" ht="15">
      <c r="A276" s="25"/>
      <c r="B276" s="26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</row>
    <row r="277" spans="1:243" s="2" customFormat="1" ht="15">
      <c r="A277" s="25"/>
      <c r="B277" s="26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</row>
    <row r="278" spans="1:243" s="2" customFormat="1" ht="15">
      <c r="A278" s="25"/>
      <c r="B278" s="26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</row>
    <row r="279" spans="1:243" s="2" customFormat="1" ht="15">
      <c r="A279" s="25"/>
      <c r="B279" s="26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</row>
    <row r="280" spans="1:243" s="2" customFormat="1" ht="15">
      <c r="A280" s="25"/>
      <c r="B280" s="26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</row>
    <row r="281" spans="1:243" s="2" customFormat="1" ht="15">
      <c r="A281" s="25"/>
      <c r="B281" s="26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</row>
    <row r="282" spans="1:243" s="2" customFormat="1" ht="15">
      <c r="A282" s="25"/>
      <c r="B282" s="26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</row>
    <row r="283" spans="1:243" s="2" customFormat="1" ht="15">
      <c r="A283" s="25"/>
      <c r="B283" s="26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</row>
    <row r="284" spans="1:243" s="2" customFormat="1" ht="15">
      <c r="A284" s="25"/>
      <c r="B284" s="26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</row>
    <row r="285" spans="1:243" s="2" customFormat="1" ht="15">
      <c r="A285" s="25"/>
      <c r="B285" s="26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</row>
    <row r="286" spans="1:243" s="2" customFormat="1" ht="15">
      <c r="A286" s="25"/>
      <c r="B286" s="26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</row>
    <row r="287" spans="1:243" s="2" customFormat="1" ht="15">
      <c r="A287" s="25"/>
      <c r="B287" s="26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</row>
    <row r="288" spans="1:243" s="2" customFormat="1" ht="15">
      <c r="A288" s="25"/>
      <c r="B288" s="26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</row>
    <row r="289" spans="1:243" s="2" customFormat="1" ht="15">
      <c r="A289" s="25"/>
      <c r="B289" s="26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</row>
    <row r="290" spans="1:243" s="2" customFormat="1" ht="15">
      <c r="A290" s="25"/>
      <c r="B290" s="26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</row>
    <row r="291" spans="1:243" s="2" customFormat="1" ht="15">
      <c r="A291" s="25"/>
      <c r="B291" s="26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</row>
    <row r="292" spans="1:243" s="2" customFormat="1" ht="15">
      <c r="A292" s="25"/>
      <c r="B292" s="26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</row>
    <row r="293" spans="1:243" s="2" customFormat="1" ht="15">
      <c r="A293" s="25"/>
      <c r="B293" s="26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</row>
    <row r="294" spans="1:243" s="2" customFormat="1" ht="15">
      <c r="A294" s="25"/>
      <c r="B294" s="26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</row>
    <row r="295" spans="1:243" s="2" customFormat="1" ht="15">
      <c r="A295" s="25"/>
      <c r="B295" s="26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</row>
    <row r="296" spans="1:243" s="2" customFormat="1" ht="15">
      <c r="A296" s="25"/>
      <c r="B296" s="26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</row>
    <row r="297" spans="1:243" s="2" customFormat="1" ht="15">
      <c r="A297" s="25"/>
      <c r="B297" s="26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</row>
    <row r="298" spans="1:243" s="2" customFormat="1" ht="15">
      <c r="A298" s="25"/>
      <c r="B298" s="26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</row>
    <row r="299" spans="1:243" s="2" customFormat="1" ht="15">
      <c r="A299" s="25"/>
      <c r="B299" s="26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</row>
    <row r="300" spans="1:243" s="2" customFormat="1" ht="15">
      <c r="A300" s="25"/>
      <c r="B300" s="26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</row>
    <row r="301" spans="1:243" s="2" customFormat="1" ht="15">
      <c r="A301" s="25"/>
      <c r="B301" s="26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</row>
    <row r="302" spans="1:243" s="2" customFormat="1" ht="15">
      <c r="A302" s="25"/>
      <c r="B302" s="26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</row>
    <row r="303" spans="1:243" s="2" customFormat="1" ht="15">
      <c r="A303" s="25"/>
      <c r="B303" s="26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</row>
    <row r="304" spans="1:243" s="2" customFormat="1" ht="15">
      <c r="A304" s="25"/>
      <c r="B304" s="26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</row>
    <row r="305" spans="1:243" s="2" customFormat="1" ht="15">
      <c r="A305" s="25"/>
      <c r="B305" s="26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</row>
    <row r="306" spans="1:243" s="2" customFormat="1" ht="15">
      <c r="A306" s="25"/>
      <c r="B306" s="26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</row>
    <row r="307" spans="1:243" s="2" customFormat="1" ht="15">
      <c r="A307" s="25"/>
      <c r="B307" s="26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</row>
    <row r="308" spans="1:243" s="2" customFormat="1" ht="15">
      <c r="A308" s="25"/>
      <c r="B308" s="26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</row>
    <row r="309" spans="1:243" s="2" customFormat="1" ht="15">
      <c r="A309" s="25"/>
      <c r="B309" s="26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</row>
    <row r="310" spans="1:243" s="2" customFormat="1" ht="15">
      <c r="A310" s="25"/>
      <c r="B310" s="26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</row>
    <row r="311" spans="1:243" s="2" customFormat="1" ht="15">
      <c r="A311" s="25"/>
      <c r="B311" s="26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</row>
    <row r="312" spans="1:243" s="2" customFormat="1" ht="15">
      <c r="A312" s="25"/>
      <c r="B312" s="26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</row>
    <row r="313" spans="1:243" s="2" customFormat="1" ht="15">
      <c r="A313" s="25"/>
      <c r="B313" s="26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</row>
    <row r="314" spans="1:243" s="2" customFormat="1" ht="15">
      <c r="A314" s="25"/>
      <c r="B314" s="26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</row>
    <row r="315" spans="1:243" s="2" customFormat="1" ht="15">
      <c r="A315" s="25"/>
      <c r="B315" s="26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</row>
    <row r="316" spans="1:243" s="2" customFormat="1" ht="15">
      <c r="A316" s="25"/>
      <c r="B316" s="26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</row>
    <row r="317" spans="1:243" s="2" customFormat="1" ht="15">
      <c r="A317" s="25"/>
      <c r="B317" s="26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</row>
    <row r="318" spans="1:243" s="2" customFormat="1" ht="15">
      <c r="A318" s="25"/>
      <c r="B318" s="26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</row>
    <row r="319" spans="1:243" s="2" customFormat="1" ht="15">
      <c r="A319" s="25"/>
      <c r="B319" s="26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</row>
    <row r="320" spans="1:243" s="2" customFormat="1" ht="15">
      <c r="A320" s="25"/>
      <c r="B320" s="26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</row>
    <row r="321" spans="1:243" s="2" customFormat="1" ht="15">
      <c r="A321" s="25"/>
      <c r="B321" s="26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</row>
    <row r="322" spans="1:243" s="2" customFormat="1" ht="15">
      <c r="A322" s="25"/>
      <c r="B322" s="26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</row>
    <row r="323" spans="1:243" s="2" customFormat="1" ht="15">
      <c r="A323" s="25"/>
      <c r="B323" s="26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</row>
    <row r="324" spans="1:243" s="2" customFormat="1" ht="15">
      <c r="A324" s="25"/>
      <c r="B324" s="26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</row>
    <row r="325" spans="1:243" s="2" customFormat="1" ht="15">
      <c r="A325" s="25"/>
      <c r="B325" s="26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</row>
    <row r="326" spans="1:243" s="2" customFormat="1" ht="15">
      <c r="A326" s="25"/>
      <c r="B326" s="26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</row>
    <row r="327" spans="1:243" s="2" customFormat="1" ht="15">
      <c r="A327" s="25"/>
      <c r="B327" s="26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</row>
    <row r="328" spans="1:243" s="2" customFormat="1" ht="15">
      <c r="A328" s="25"/>
      <c r="B328" s="26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</row>
    <row r="329" spans="1:243" s="2" customFormat="1" ht="15">
      <c r="A329" s="25"/>
      <c r="B329" s="26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</row>
    <row r="330" spans="1:243" s="2" customFormat="1" ht="15">
      <c r="A330" s="25"/>
      <c r="B330" s="26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</row>
    <row r="331" spans="1:243" s="2" customFormat="1" ht="15">
      <c r="A331" s="25"/>
      <c r="B331" s="26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</row>
    <row r="332" spans="1:243" s="2" customFormat="1" ht="15">
      <c r="A332" s="25"/>
      <c r="B332" s="26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</row>
    <row r="333" spans="1:243" s="2" customFormat="1" ht="15">
      <c r="A333" s="25"/>
      <c r="B333" s="26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</row>
    <row r="334" spans="1:243" s="2" customFormat="1" ht="15">
      <c r="A334" s="25"/>
      <c r="B334" s="26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</row>
    <row r="335" spans="1:243" s="2" customFormat="1" ht="15">
      <c r="A335" s="25"/>
      <c r="B335" s="26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</row>
    <row r="336" spans="1:243" s="2" customFormat="1" ht="15">
      <c r="A336" s="25"/>
      <c r="B336" s="26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</row>
    <row r="337" spans="1:243" s="2" customFormat="1" ht="15">
      <c r="A337" s="25"/>
      <c r="B337" s="26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</row>
    <row r="338" spans="1:243" s="2" customFormat="1" ht="15">
      <c r="A338" s="25"/>
      <c r="B338" s="26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</row>
    <row r="339" spans="1:243" s="2" customFormat="1" ht="15">
      <c r="A339" s="25"/>
      <c r="B339" s="26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</row>
    <row r="340" spans="1:243" s="2" customFormat="1" ht="15">
      <c r="A340" s="25"/>
      <c r="B340" s="26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</row>
    <row r="341" spans="1:243" s="2" customFormat="1" ht="15">
      <c r="A341" s="25"/>
      <c r="B341" s="26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</row>
    <row r="342" spans="1:243" s="2" customFormat="1" ht="15">
      <c r="A342" s="25"/>
      <c r="B342" s="26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</row>
    <row r="343" spans="1:243" s="2" customFormat="1" ht="15">
      <c r="A343" s="25"/>
      <c r="B343" s="26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</row>
    <row r="344" spans="1:243" s="2" customFormat="1" ht="15">
      <c r="A344" s="25"/>
      <c r="B344" s="26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</row>
    <row r="345" spans="1:243" s="2" customFormat="1" ht="15">
      <c r="A345" s="25"/>
      <c r="B345" s="26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</row>
    <row r="346" spans="1:243" s="2" customFormat="1" ht="15">
      <c r="A346" s="25"/>
      <c r="B346" s="26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</row>
    <row r="347" spans="1:243" s="2" customFormat="1" ht="15">
      <c r="A347" s="25"/>
      <c r="B347" s="26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</row>
    <row r="348" spans="1:243" s="2" customFormat="1" ht="15">
      <c r="A348" s="25"/>
      <c r="B348" s="26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</row>
    <row r="349" spans="1:243" s="2" customFormat="1" ht="15">
      <c r="A349" s="25"/>
      <c r="B349" s="26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</row>
    <row r="350" spans="1:243" s="2" customFormat="1" ht="15">
      <c r="A350" s="25"/>
      <c r="B350" s="26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</row>
    <row r="351" spans="1:243" s="2" customFormat="1" ht="15">
      <c r="A351" s="25"/>
      <c r="B351" s="26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</row>
    <row r="352" spans="1:243" s="2" customFormat="1" ht="15">
      <c r="A352" s="25"/>
      <c r="B352" s="26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</row>
    <row r="353" spans="1:243" s="2" customFormat="1" ht="15">
      <c r="A353" s="25"/>
      <c r="B353" s="26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</row>
    <row r="354" spans="1:243" s="2" customFormat="1" ht="15">
      <c r="A354" s="25"/>
      <c r="B354" s="26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</row>
    <row r="355" spans="1:243" s="2" customFormat="1" ht="15">
      <c r="A355" s="25"/>
      <c r="B355" s="26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</row>
    <row r="356" spans="1:243" s="2" customFormat="1" ht="15">
      <c r="A356" s="25"/>
      <c r="B356" s="26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</row>
    <row r="357" spans="1:243" s="2" customFormat="1" ht="15">
      <c r="A357" s="25"/>
      <c r="B357" s="26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</row>
    <row r="358" spans="1:243" s="2" customFormat="1" ht="15">
      <c r="A358" s="25"/>
      <c r="B358" s="26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</row>
    <row r="359" spans="1:243" s="2" customFormat="1" ht="15">
      <c r="A359" s="25"/>
      <c r="B359" s="26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</row>
    <row r="360" spans="1:243" s="2" customFormat="1" ht="15">
      <c r="A360" s="25"/>
      <c r="B360" s="26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</row>
    <row r="361" spans="1:243" s="2" customFormat="1" ht="15">
      <c r="A361" s="25"/>
      <c r="B361" s="26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</row>
    <row r="362" spans="1:243" s="2" customFormat="1" ht="15">
      <c r="A362" s="25"/>
      <c r="B362" s="26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</row>
    <row r="363" spans="1:243" s="2" customFormat="1" ht="15">
      <c r="A363" s="25"/>
      <c r="B363" s="26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</row>
    <row r="364" spans="1:243" s="2" customFormat="1" ht="15">
      <c r="A364" s="25"/>
      <c r="B364" s="26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</row>
    <row r="365" spans="1:243" s="2" customFormat="1" ht="15">
      <c r="A365" s="25"/>
      <c r="B365" s="26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</row>
    <row r="366" spans="1:243" s="2" customFormat="1" ht="15">
      <c r="A366" s="25"/>
      <c r="B366" s="26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</row>
    <row r="367" spans="1:243" s="2" customFormat="1" ht="15">
      <c r="A367" s="25"/>
      <c r="B367" s="26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</row>
    <row r="368" spans="1:243" s="2" customFormat="1" ht="15">
      <c r="A368" s="25"/>
      <c r="B368" s="26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</row>
    <row r="369" spans="1:243" s="2" customFormat="1" ht="15">
      <c r="A369" s="25"/>
      <c r="B369" s="26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</row>
    <row r="370" spans="1:243" s="2" customFormat="1" ht="15">
      <c r="A370" s="25"/>
      <c r="B370" s="26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</row>
    <row r="371" spans="1:243" s="2" customFormat="1" ht="15">
      <c r="A371" s="25"/>
      <c r="B371" s="26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</row>
    <row r="372" spans="1:243" s="2" customFormat="1" ht="15">
      <c r="A372" s="25"/>
      <c r="B372" s="26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</row>
    <row r="373" spans="1:243" s="2" customFormat="1" ht="15">
      <c r="A373" s="25"/>
      <c r="B373" s="26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</row>
    <row r="374" spans="1:243" s="2" customFormat="1" ht="15">
      <c r="A374" s="25"/>
      <c r="B374" s="26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</row>
    <row r="375" spans="1:243" s="2" customFormat="1" ht="15">
      <c r="A375" s="25"/>
      <c r="B375" s="26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</row>
    <row r="376" spans="1:243" s="2" customFormat="1" ht="15">
      <c r="A376" s="25"/>
      <c r="B376" s="26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</row>
    <row r="377" spans="1:243" s="2" customFormat="1" ht="15">
      <c r="A377" s="25"/>
      <c r="B377" s="26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</row>
    <row r="378" spans="1:243" s="2" customFormat="1" ht="15">
      <c r="A378" s="25"/>
      <c r="B378" s="26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</row>
    <row r="379" spans="1:243" s="2" customFormat="1" ht="15">
      <c r="A379" s="25"/>
      <c r="B379" s="26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</row>
    <row r="380" spans="1:243" s="2" customFormat="1" ht="15">
      <c r="A380" s="25"/>
      <c r="B380" s="26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</row>
    <row r="381" spans="1:243" s="2" customFormat="1" ht="15">
      <c r="A381" s="25"/>
      <c r="B381" s="26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</row>
    <row r="382" spans="1:243" s="2" customFormat="1" ht="15">
      <c r="A382" s="25"/>
      <c r="B382" s="26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</row>
    <row r="383" spans="1:243" s="2" customFormat="1" ht="15">
      <c r="A383" s="25"/>
      <c r="B383" s="26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</row>
    <row r="384" spans="1:243" s="2" customFormat="1" ht="15">
      <c r="A384" s="25"/>
      <c r="B384" s="26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</row>
    <row r="385" spans="1:243" s="2" customFormat="1" ht="15">
      <c r="A385" s="25"/>
      <c r="B385" s="26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</row>
    <row r="386" spans="1:243" s="2" customFormat="1" ht="15">
      <c r="A386" s="25"/>
      <c r="B386" s="26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</row>
    <row r="387" spans="1:243" s="2" customFormat="1" ht="15">
      <c r="A387" s="25"/>
      <c r="B387" s="26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</row>
    <row r="388" spans="1:243" s="2" customFormat="1" ht="15">
      <c r="A388" s="25"/>
      <c r="B388" s="26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</row>
    <row r="389" spans="1:243" s="2" customFormat="1" ht="15">
      <c r="A389" s="25"/>
      <c r="B389" s="26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</row>
    <row r="390" spans="1:243" s="2" customFormat="1" ht="15">
      <c r="A390" s="25"/>
      <c r="B390" s="26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</row>
    <row r="391" spans="1:243" s="2" customFormat="1" ht="15">
      <c r="A391" s="25"/>
      <c r="B391" s="26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</row>
    <row r="392" spans="1:243" s="2" customFormat="1" ht="15">
      <c r="A392" s="25"/>
      <c r="B392" s="26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</row>
    <row r="393" spans="1:243" s="2" customFormat="1" ht="15">
      <c r="A393" s="25"/>
      <c r="B393" s="26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</row>
    <row r="394" spans="1:243" s="2" customFormat="1" ht="15">
      <c r="A394" s="25"/>
      <c r="B394" s="26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</row>
    <row r="395" spans="1:243" s="2" customFormat="1" ht="15">
      <c r="A395" s="25"/>
      <c r="B395" s="26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</row>
    <row r="396" spans="1:243" s="2" customFormat="1" ht="15">
      <c r="A396" s="25"/>
      <c r="B396" s="26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</row>
    <row r="397" spans="1:243" s="2" customFormat="1" ht="15">
      <c r="A397" s="25"/>
      <c r="B397" s="26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</row>
    <row r="398" spans="1:243" s="2" customFormat="1" ht="15">
      <c r="A398" s="25"/>
      <c r="B398" s="26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</row>
    <row r="399" spans="1:243" s="2" customFormat="1" ht="15">
      <c r="A399" s="25"/>
      <c r="B399" s="26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</row>
    <row r="400" spans="1:243" s="2" customFormat="1" ht="15">
      <c r="A400" s="25"/>
      <c r="B400" s="26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</row>
    <row r="401" spans="1:243" s="2" customFormat="1" ht="15">
      <c r="A401" s="25"/>
      <c r="B401" s="26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</row>
    <row r="402" spans="1:243" s="2" customFormat="1" ht="15">
      <c r="A402" s="25"/>
      <c r="B402" s="26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</row>
    <row r="403" spans="1:243" s="2" customFormat="1" ht="15">
      <c r="A403" s="25"/>
      <c r="B403" s="26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</row>
    <row r="404" spans="1:243" s="2" customFormat="1" ht="15">
      <c r="A404" s="25"/>
      <c r="B404" s="26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</row>
    <row r="405" spans="1:243" s="2" customFormat="1" ht="15">
      <c r="A405" s="25"/>
      <c r="B405" s="26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</row>
    <row r="406" spans="1:243" s="2" customFormat="1" ht="15">
      <c r="A406" s="25"/>
      <c r="B406" s="26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</row>
    <row r="407" spans="1:243" s="2" customFormat="1" ht="15">
      <c r="A407" s="25"/>
      <c r="B407" s="26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</row>
    <row r="408" spans="1:243" s="2" customFormat="1" ht="15">
      <c r="A408" s="25"/>
      <c r="B408" s="26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</row>
    <row r="409" spans="1:243" s="2" customFormat="1" ht="15">
      <c r="A409" s="25"/>
      <c r="B409" s="26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</row>
    <row r="410" spans="1:243" s="2" customFormat="1" ht="15">
      <c r="A410" s="25"/>
      <c r="B410" s="26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</row>
    <row r="411" spans="1:243" s="2" customFormat="1" ht="15">
      <c r="A411" s="25"/>
      <c r="B411" s="26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</row>
    <row r="412" spans="1:243" s="2" customFormat="1" ht="15">
      <c r="A412" s="25"/>
      <c r="B412" s="26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</row>
    <row r="413" spans="1:243" s="2" customFormat="1" ht="15">
      <c r="A413" s="25"/>
      <c r="B413" s="26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</row>
    <row r="414" spans="1:243" s="2" customFormat="1" ht="15">
      <c r="A414" s="25"/>
      <c r="B414" s="26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</row>
    <row r="415" spans="1:243" s="2" customFormat="1" ht="15">
      <c r="A415" s="25"/>
      <c r="B415" s="26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</row>
    <row r="416" spans="1:243" s="2" customFormat="1" ht="15">
      <c r="A416" s="25"/>
      <c r="B416" s="26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</row>
    <row r="417" spans="1:243" s="2" customFormat="1" ht="15">
      <c r="A417" s="25"/>
      <c r="B417" s="26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</row>
    <row r="418" spans="1:243" s="2" customFormat="1" ht="15">
      <c r="A418" s="25"/>
      <c r="B418" s="26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</row>
    <row r="419" spans="1:243" s="2" customFormat="1" ht="15">
      <c r="A419" s="25"/>
      <c r="B419" s="26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</row>
    <row r="420" spans="1:243" s="2" customFormat="1" ht="15">
      <c r="A420" s="25"/>
      <c r="B420" s="26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</row>
    <row r="421" spans="1:243" s="2" customFormat="1" ht="15">
      <c r="A421" s="25"/>
      <c r="B421" s="26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</row>
    <row r="422" spans="1:243" s="2" customFormat="1" ht="15">
      <c r="A422" s="25"/>
      <c r="B422" s="26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</row>
    <row r="423" spans="1:243" s="2" customFormat="1" ht="15">
      <c r="A423" s="25"/>
      <c r="B423" s="26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</row>
    <row r="424" spans="1:243" s="2" customFormat="1" ht="15">
      <c r="A424" s="25"/>
      <c r="B424" s="26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</row>
    <row r="425" spans="1:243" s="2" customFormat="1" ht="15">
      <c r="A425" s="25"/>
      <c r="B425" s="26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</row>
    <row r="426" spans="1:243" s="2" customFormat="1" ht="15">
      <c r="A426" s="25"/>
      <c r="B426" s="26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</row>
    <row r="427" spans="1:243" s="2" customFormat="1" ht="15">
      <c r="A427" s="25"/>
      <c r="B427" s="26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</row>
    <row r="428" spans="1:243" s="2" customFormat="1" ht="15">
      <c r="A428" s="25"/>
      <c r="B428" s="26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</row>
    <row r="429" spans="1:243" s="2" customFormat="1" ht="15">
      <c r="A429" s="25"/>
      <c r="B429" s="26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</row>
    <row r="430" spans="1:243" s="2" customFormat="1" ht="15">
      <c r="A430" s="25"/>
      <c r="B430" s="26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</row>
    <row r="431" spans="1:243" s="2" customFormat="1" ht="15">
      <c r="A431" s="25"/>
      <c r="B431" s="26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</row>
    <row r="432" spans="1:243" s="2" customFormat="1" ht="15">
      <c r="A432" s="25"/>
      <c r="B432" s="26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</row>
    <row r="433" spans="1:243" s="2" customFormat="1" ht="15">
      <c r="A433" s="25"/>
      <c r="B433" s="26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</row>
    <row r="434" spans="1:243" s="2" customFormat="1" ht="15">
      <c r="A434" s="25"/>
      <c r="B434" s="26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</row>
    <row r="435" spans="1:243" s="2" customFormat="1" ht="15">
      <c r="A435" s="25"/>
      <c r="B435" s="26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</row>
    <row r="436" spans="1:243" s="2" customFormat="1" ht="15">
      <c r="A436" s="25"/>
      <c r="B436" s="26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</row>
    <row r="437" spans="1:243" s="2" customFormat="1" ht="15">
      <c r="A437" s="25"/>
      <c r="B437" s="26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</row>
    <row r="438" spans="1:243" s="2" customFormat="1" ht="15">
      <c r="A438" s="25"/>
      <c r="B438" s="26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</row>
    <row r="439" spans="1:243" s="2" customFormat="1" ht="15">
      <c r="A439" s="25"/>
      <c r="B439" s="26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</row>
    <row r="440" spans="1:243" s="2" customFormat="1" ht="15">
      <c r="A440" s="25"/>
      <c r="B440" s="26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</row>
    <row r="441" spans="1:243" s="2" customFormat="1" ht="15">
      <c r="A441" s="25"/>
      <c r="B441" s="26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</row>
    <row r="442" spans="1:243" s="2" customFormat="1" ht="15">
      <c r="A442" s="25"/>
      <c r="B442" s="26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</row>
    <row r="443" spans="1:243" s="2" customFormat="1" ht="15">
      <c r="A443" s="25"/>
      <c r="B443" s="26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</row>
    <row r="444" spans="1:243" s="2" customFormat="1" ht="15">
      <c r="A444" s="25"/>
      <c r="B444" s="26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</row>
    <row r="445" spans="1:243" s="2" customFormat="1" ht="15">
      <c r="A445" s="25"/>
      <c r="B445" s="26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</row>
    <row r="446" spans="1:243" s="2" customFormat="1" ht="15">
      <c r="A446" s="25"/>
      <c r="B446" s="26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</row>
    <row r="447" spans="1:243" s="2" customFormat="1" ht="15">
      <c r="A447" s="25"/>
      <c r="B447" s="26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</row>
    <row r="448" spans="1:243" s="2" customFormat="1" ht="15">
      <c r="A448" s="25"/>
      <c r="B448" s="26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</row>
    <row r="449" spans="1:243" s="2" customFormat="1" ht="15">
      <c r="A449" s="25"/>
      <c r="B449" s="26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</row>
    <row r="450" spans="1:243" s="2" customFormat="1" ht="15">
      <c r="A450" s="25"/>
      <c r="B450" s="26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</row>
    <row r="451" spans="1:243" s="2" customFormat="1" ht="15">
      <c r="A451" s="25"/>
      <c r="B451" s="26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</row>
    <row r="452" spans="1:243" s="2" customFormat="1" ht="15">
      <c r="A452" s="25"/>
      <c r="B452" s="26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</row>
    <row r="453" spans="1:243" s="2" customFormat="1" ht="15">
      <c r="A453" s="25"/>
      <c r="B453" s="26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</row>
    <row r="454" spans="1:243" s="2" customFormat="1" ht="15">
      <c r="A454" s="25"/>
      <c r="B454" s="26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</row>
    <row r="455" spans="1:243" s="2" customFormat="1" ht="15">
      <c r="A455" s="25"/>
      <c r="B455" s="26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</row>
    <row r="456" spans="1:243" s="2" customFormat="1" ht="15">
      <c r="A456" s="25"/>
      <c r="B456" s="26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</row>
    <row r="457" spans="1:243" s="2" customFormat="1" ht="15">
      <c r="A457" s="25"/>
      <c r="B457" s="26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</row>
    <row r="458" spans="1:243" s="2" customFormat="1" ht="15">
      <c r="A458" s="25"/>
      <c r="B458" s="26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</row>
    <row r="459" spans="1:243" s="2" customFormat="1" ht="15">
      <c r="A459" s="25"/>
      <c r="B459" s="26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</row>
    <row r="460" spans="1:243" s="2" customFormat="1" ht="15">
      <c r="A460" s="25"/>
      <c r="B460" s="26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</row>
    <row r="461" spans="1:243" s="2" customFormat="1" ht="15">
      <c r="A461" s="25"/>
      <c r="B461" s="26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</row>
    <row r="462" spans="1:243" s="2" customFormat="1" ht="15">
      <c r="A462" s="25"/>
      <c r="B462" s="26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</row>
    <row r="463" spans="1:243" s="2" customFormat="1" ht="15">
      <c r="A463" s="25"/>
      <c r="B463" s="26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</row>
    <row r="464" spans="1:243" s="2" customFormat="1" ht="15">
      <c r="A464" s="25"/>
      <c r="B464" s="26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</row>
    <row r="465" spans="1:243" s="2" customFormat="1" ht="15">
      <c r="A465" s="25"/>
      <c r="B465" s="26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</row>
    <row r="466" spans="1:243" s="2" customFormat="1" ht="15">
      <c r="A466" s="25"/>
      <c r="B466" s="26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</row>
    <row r="467" spans="1:243" s="2" customFormat="1" ht="15">
      <c r="A467" s="25"/>
      <c r="B467" s="26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</row>
    <row r="468" spans="1:243" s="2" customFormat="1" ht="15">
      <c r="A468" s="25"/>
      <c r="B468" s="26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</row>
    <row r="469" spans="1:243" s="2" customFormat="1" ht="15">
      <c r="A469" s="25"/>
      <c r="B469" s="26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</row>
    <row r="470" spans="1:243" s="2" customFormat="1" ht="15">
      <c r="A470" s="25"/>
      <c r="B470" s="26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</row>
    <row r="471" spans="1:243" s="2" customFormat="1" ht="15">
      <c r="A471" s="25"/>
      <c r="B471" s="26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</row>
    <row r="472" spans="1:243" s="2" customFormat="1" ht="15">
      <c r="A472" s="25"/>
      <c r="B472" s="26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</row>
    <row r="473" spans="1:243" s="2" customFormat="1" ht="15">
      <c r="A473" s="25"/>
      <c r="B473" s="26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</row>
    <row r="474" spans="1:243" s="2" customFormat="1" ht="15">
      <c r="A474" s="25"/>
      <c r="B474" s="26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</row>
    <row r="475" spans="1:243" s="2" customFormat="1" ht="15">
      <c r="A475" s="25"/>
      <c r="B475" s="26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</row>
    <row r="476" spans="1:243" s="2" customFormat="1" ht="15">
      <c r="A476" s="25"/>
      <c r="B476" s="26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</row>
    <row r="477" spans="1:243" s="2" customFormat="1" ht="15">
      <c r="A477" s="25"/>
      <c r="B477" s="26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</row>
    <row r="478" spans="1:243" s="2" customFormat="1" ht="15">
      <c r="A478" s="25"/>
      <c r="B478" s="26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</row>
    <row r="479" spans="1:243" s="2" customFormat="1" ht="15">
      <c r="A479" s="25"/>
      <c r="B479" s="26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</row>
    <row r="480" spans="1:243" s="2" customFormat="1" ht="15">
      <c r="A480" s="25"/>
      <c r="B480" s="26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</row>
    <row r="481" spans="1:243" s="2" customFormat="1" ht="15">
      <c r="A481" s="25"/>
      <c r="B481" s="26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</row>
    <row r="482" spans="1:243" s="2" customFormat="1" ht="15">
      <c r="A482" s="25"/>
      <c r="B482" s="26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</row>
    <row r="483" spans="1:243" s="2" customFormat="1" ht="15">
      <c r="A483" s="25"/>
      <c r="B483" s="26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</row>
    <row r="484" spans="1:243" s="2" customFormat="1" ht="15">
      <c r="A484" s="25"/>
      <c r="B484" s="26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</row>
    <row r="485" spans="1:243" s="2" customFormat="1" ht="15">
      <c r="A485" s="25"/>
      <c r="B485" s="26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</row>
    <row r="486" spans="1:243" s="2" customFormat="1" ht="15">
      <c r="A486" s="25"/>
      <c r="B486" s="26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</row>
    <row r="487" spans="1:243" s="2" customFormat="1" ht="15">
      <c r="A487" s="25"/>
      <c r="B487" s="26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</row>
    <row r="488" spans="1:243" s="2" customFormat="1" ht="15">
      <c r="A488" s="25"/>
      <c r="B488" s="26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</row>
    <row r="489" spans="1:243" s="2" customFormat="1" ht="15">
      <c r="A489" s="25"/>
      <c r="B489" s="26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</row>
    <row r="490" spans="1:243" s="2" customFormat="1" ht="15">
      <c r="A490" s="25"/>
      <c r="B490" s="26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</row>
    <row r="491" spans="1:243" s="2" customFormat="1" ht="15">
      <c r="A491" s="25"/>
      <c r="B491" s="26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</row>
    <row r="492" spans="1:243" s="2" customFormat="1" ht="15">
      <c r="A492" s="25"/>
      <c r="B492" s="26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</row>
    <row r="493" spans="1:243" s="2" customFormat="1" ht="15">
      <c r="A493" s="25"/>
      <c r="B493" s="26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</row>
    <row r="494" spans="1:243" s="2" customFormat="1" ht="15">
      <c r="A494" s="25"/>
      <c r="B494" s="26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</row>
    <row r="495" spans="1:243" s="2" customFormat="1" ht="15">
      <c r="A495" s="25"/>
      <c r="B495" s="26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</row>
    <row r="496" spans="1:243" s="2" customFormat="1" ht="15">
      <c r="A496" s="25"/>
      <c r="B496" s="26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</row>
    <row r="497" spans="1:243" s="2" customFormat="1" ht="15">
      <c r="A497" s="25"/>
      <c r="B497" s="26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</row>
    <row r="498" spans="1:243" s="2" customFormat="1" ht="15">
      <c r="A498" s="25"/>
      <c r="B498" s="26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</row>
    <row r="499" spans="1:243" s="2" customFormat="1" ht="15">
      <c r="A499" s="25"/>
      <c r="B499" s="26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</row>
    <row r="500" spans="1:243" s="2" customFormat="1" ht="15">
      <c r="A500" s="25"/>
      <c r="B500" s="26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</row>
    <row r="501" spans="1:243" s="2" customFormat="1" ht="15">
      <c r="A501" s="25"/>
      <c r="B501" s="26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</row>
    <row r="502" spans="1:243" s="2" customFormat="1" ht="15">
      <c r="A502" s="25"/>
      <c r="B502" s="26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</row>
    <row r="503" spans="1:243" s="2" customFormat="1" ht="15">
      <c r="A503" s="25"/>
      <c r="B503" s="26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</row>
    <row r="504" spans="1:243" s="2" customFormat="1" ht="15">
      <c r="A504" s="25"/>
      <c r="B504" s="26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</row>
    <row r="505" spans="1:243" s="2" customFormat="1" ht="15">
      <c r="A505" s="25"/>
      <c r="B505" s="26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</row>
    <row r="506" spans="1:243" s="2" customFormat="1" ht="15">
      <c r="A506" s="25"/>
      <c r="B506" s="26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</row>
    <row r="507" spans="1:243" s="2" customFormat="1" ht="15">
      <c r="A507" s="25"/>
      <c r="B507" s="26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</row>
    <row r="508" spans="1:243" s="2" customFormat="1" ht="15">
      <c r="A508" s="25"/>
      <c r="B508" s="26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</row>
    <row r="509" spans="1:243" s="2" customFormat="1" ht="15">
      <c r="A509" s="25"/>
      <c r="B509" s="26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</row>
    <row r="510" spans="1:243" s="2" customFormat="1" ht="15">
      <c r="A510" s="25"/>
      <c r="B510" s="26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</row>
    <row r="511" spans="1:243" s="2" customFormat="1" ht="15">
      <c r="A511" s="25"/>
      <c r="B511" s="26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</row>
    <row r="512" spans="1:243" s="2" customFormat="1" ht="15">
      <c r="A512" s="25"/>
      <c r="B512" s="26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</row>
    <row r="513" spans="1:243" s="2" customFormat="1" ht="15">
      <c r="A513" s="25"/>
      <c r="B513" s="26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</row>
    <row r="514" spans="1:243" s="2" customFormat="1" ht="15">
      <c r="A514" s="25"/>
      <c r="B514" s="26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</row>
    <row r="515" spans="1:243" s="2" customFormat="1" ht="15">
      <c r="A515" s="25"/>
      <c r="B515" s="26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</row>
    <row r="516" spans="1:243" s="2" customFormat="1" ht="15">
      <c r="A516" s="25"/>
      <c r="B516" s="26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</row>
    <row r="517" spans="1:243" s="2" customFormat="1" ht="15">
      <c r="A517" s="25"/>
      <c r="B517" s="26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</row>
    <row r="518" spans="1:243" s="2" customFormat="1" ht="15">
      <c r="A518" s="25"/>
      <c r="B518" s="26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</row>
    <row r="519" spans="1:243" s="2" customFormat="1" ht="15">
      <c r="A519" s="25"/>
      <c r="B519" s="26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</row>
    <row r="520" spans="1:243" s="2" customFormat="1" ht="15">
      <c r="A520" s="25"/>
      <c r="B520" s="26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</row>
    <row r="521" spans="1:243" s="2" customFormat="1" ht="15">
      <c r="A521" s="25"/>
      <c r="B521" s="26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</row>
    <row r="522" spans="1:243" s="2" customFormat="1" ht="15">
      <c r="A522" s="25"/>
      <c r="B522" s="26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</row>
    <row r="523" spans="1:243" s="2" customFormat="1" ht="15">
      <c r="A523" s="25"/>
      <c r="B523" s="26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</row>
    <row r="524" spans="1:243" s="2" customFormat="1" ht="15">
      <c r="A524" s="25"/>
      <c r="B524" s="26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</row>
    <row r="525" spans="1:243" s="2" customFormat="1" ht="15">
      <c r="A525" s="25"/>
      <c r="B525" s="26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</row>
    <row r="526" spans="1:243" s="2" customFormat="1" ht="15">
      <c r="A526" s="25"/>
      <c r="B526" s="26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</row>
    <row r="527" spans="1:243" s="2" customFormat="1" ht="15">
      <c r="A527" s="25"/>
      <c r="B527" s="26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</row>
    <row r="528" spans="1:243" s="2" customFormat="1" ht="15">
      <c r="A528" s="25"/>
      <c r="B528" s="26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</row>
    <row r="529" spans="1:243" s="2" customFormat="1" ht="15">
      <c r="A529" s="25"/>
      <c r="B529" s="26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</row>
    <row r="530" spans="1:243" s="2" customFormat="1" ht="15">
      <c r="A530" s="25"/>
      <c r="B530" s="26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</row>
    <row r="531" spans="1:243" s="2" customFormat="1" ht="15">
      <c r="A531" s="25"/>
      <c r="B531" s="26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</row>
    <row r="532" spans="1:243" s="2" customFormat="1" ht="15">
      <c r="A532" s="25"/>
      <c r="B532" s="26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</row>
    <row r="533" spans="1:243" s="2" customFormat="1" ht="15">
      <c r="A533" s="25"/>
      <c r="B533" s="26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</row>
    <row r="534" spans="1:243" s="2" customFormat="1" ht="15">
      <c r="A534" s="25"/>
      <c r="B534" s="26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</row>
    <row r="535" spans="1:243" s="2" customFormat="1" ht="15">
      <c r="A535" s="25"/>
      <c r="B535" s="26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</row>
    <row r="536" spans="1:243" s="2" customFormat="1" ht="15">
      <c r="A536" s="25"/>
      <c r="B536" s="26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</row>
    <row r="537" spans="1:243" s="2" customFormat="1" ht="15">
      <c r="A537" s="25"/>
      <c r="B537" s="26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</row>
    <row r="538" spans="1:243" s="2" customFormat="1" ht="15">
      <c r="A538" s="25"/>
      <c r="B538" s="26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</row>
    <row r="539" spans="1:243" s="2" customFormat="1" ht="15">
      <c r="A539" s="25"/>
      <c r="B539" s="26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</row>
    <row r="540" spans="1:243" s="2" customFormat="1" ht="15">
      <c r="A540" s="25"/>
      <c r="B540" s="26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</row>
    <row r="541" spans="1:243" s="2" customFormat="1" ht="15">
      <c r="A541" s="25"/>
      <c r="B541" s="26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</row>
    <row r="542" spans="1:243" s="2" customFormat="1" ht="15">
      <c r="A542" s="25"/>
      <c r="B542" s="26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</row>
    <row r="543" spans="1:243" s="2" customFormat="1" ht="15">
      <c r="A543" s="25"/>
      <c r="B543" s="26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</row>
    <row r="544" spans="1:243" s="2" customFormat="1" ht="15">
      <c r="A544" s="25"/>
      <c r="B544" s="26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</row>
    <row r="545" spans="1:243" s="2" customFormat="1" ht="15">
      <c r="A545" s="25"/>
      <c r="B545" s="26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</row>
    <row r="546" spans="1:243" s="2" customFormat="1" ht="15">
      <c r="A546" s="25"/>
      <c r="B546" s="26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</row>
    <row r="547" spans="1:243" s="2" customFormat="1" ht="15">
      <c r="A547" s="25"/>
      <c r="B547" s="26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</row>
    <row r="548" spans="1:243" s="2" customFormat="1" ht="15">
      <c r="A548" s="25"/>
      <c r="B548" s="26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</row>
    <row r="549" spans="1:243" s="2" customFormat="1" ht="15">
      <c r="A549" s="25"/>
      <c r="B549" s="26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</row>
    <row r="550" spans="1:243" s="2" customFormat="1" ht="15">
      <c r="A550" s="25"/>
      <c r="B550" s="26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</row>
    <row r="551" spans="1:243" s="2" customFormat="1" ht="15">
      <c r="A551" s="25"/>
      <c r="B551" s="26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</row>
    <row r="552" spans="1:243" s="2" customFormat="1" ht="15">
      <c r="A552" s="25"/>
      <c r="B552" s="26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</row>
    <row r="553" spans="1:243" s="2" customFormat="1" ht="15">
      <c r="A553" s="25"/>
      <c r="B553" s="26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</row>
    <row r="554" spans="1:243" s="2" customFormat="1" ht="15">
      <c r="A554" s="25"/>
      <c r="B554" s="26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</row>
    <row r="555" spans="1:243" s="2" customFormat="1" ht="15">
      <c r="A555" s="25"/>
      <c r="B555" s="26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</row>
    <row r="556" spans="1:243" s="2" customFormat="1" ht="15">
      <c r="A556" s="25"/>
      <c r="B556" s="26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</row>
    <row r="557" spans="1:243" s="2" customFormat="1" ht="15">
      <c r="A557" s="25"/>
      <c r="B557" s="26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</row>
    <row r="558" spans="1:243" s="2" customFormat="1" ht="15">
      <c r="A558" s="25"/>
      <c r="B558" s="26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</row>
    <row r="559" spans="1:243" s="2" customFormat="1" ht="15">
      <c r="A559" s="25"/>
      <c r="B559" s="26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</row>
    <row r="560" spans="1:243" s="2" customFormat="1" ht="15">
      <c r="A560" s="25"/>
      <c r="B560" s="26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</row>
    <row r="561" spans="1:243" s="2" customFormat="1" ht="15">
      <c r="A561" s="25"/>
      <c r="B561" s="26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</row>
    <row r="562" spans="1:243" s="2" customFormat="1" ht="15">
      <c r="A562" s="25"/>
      <c r="B562" s="26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</row>
    <row r="563" spans="1:243" s="2" customFormat="1" ht="15">
      <c r="A563" s="25"/>
      <c r="B563" s="26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</row>
    <row r="564" spans="1:243" s="2" customFormat="1" ht="15">
      <c r="A564" s="25"/>
      <c r="B564" s="26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</row>
    <row r="565" spans="1:243" s="2" customFormat="1" ht="15">
      <c r="A565" s="25"/>
      <c r="B565" s="26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</row>
    <row r="566" spans="1:243" s="2" customFormat="1" ht="15">
      <c r="A566" s="25"/>
      <c r="B566" s="26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</row>
    <row r="567" spans="1:243" s="2" customFormat="1" ht="15">
      <c r="A567" s="25"/>
      <c r="B567" s="26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</row>
    <row r="568" spans="1:243" s="2" customFormat="1" ht="15">
      <c r="A568" s="25"/>
      <c r="B568" s="26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</row>
    <row r="569" spans="1:243" s="2" customFormat="1" ht="15">
      <c r="A569" s="25"/>
      <c r="B569" s="26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</row>
    <row r="570" spans="1:243" s="2" customFormat="1" ht="15">
      <c r="A570" s="25"/>
      <c r="B570" s="26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</row>
    <row r="571" spans="1:243" s="2" customFormat="1" ht="15">
      <c r="A571" s="25"/>
      <c r="B571" s="26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</row>
    <row r="572" spans="1:243" s="2" customFormat="1" ht="15">
      <c r="A572" s="25"/>
      <c r="B572" s="26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</row>
    <row r="573" spans="1:243" s="2" customFormat="1" ht="15">
      <c r="A573" s="25"/>
      <c r="B573" s="26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</row>
    <row r="574" spans="1:243" s="2" customFormat="1" ht="15">
      <c r="A574" s="25"/>
      <c r="B574" s="26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</row>
    <row r="575" spans="1:243" s="2" customFormat="1" ht="15">
      <c r="A575" s="25"/>
      <c r="B575" s="26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</row>
    <row r="576" spans="1:243" s="2" customFormat="1" ht="15">
      <c r="A576" s="25"/>
      <c r="B576" s="26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</row>
    <row r="577" spans="1:243" s="2" customFormat="1" ht="15">
      <c r="A577" s="25"/>
      <c r="B577" s="26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</row>
    <row r="578" spans="1:243" s="2" customFormat="1" ht="15">
      <c r="A578" s="25"/>
      <c r="B578" s="26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</row>
    <row r="579" spans="1:243" s="2" customFormat="1" ht="15">
      <c r="A579" s="25"/>
      <c r="B579" s="26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</row>
    <row r="580" spans="1:243" s="2" customFormat="1" ht="15">
      <c r="A580" s="25"/>
      <c r="B580" s="26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</row>
    <row r="581" spans="1:243" s="2" customFormat="1" ht="15">
      <c r="A581" s="25"/>
      <c r="B581" s="26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</row>
    <row r="582" spans="1:243" s="2" customFormat="1" ht="15">
      <c r="A582" s="25"/>
      <c r="B582" s="26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</row>
    <row r="583" spans="1:243" s="2" customFormat="1" ht="15">
      <c r="A583" s="25"/>
      <c r="B583" s="26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</row>
    <row r="584" spans="1:243" s="2" customFormat="1" ht="15">
      <c r="A584" s="25"/>
      <c r="B584" s="26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</row>
    <row r="585" spans="1:243" s="2" customFormat="1" ht="15">
      <c r="A585" s="25"/>
      <c r="B585" s="26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</row>
    <row r="586" spans="1:243" s="2" customFormat="1" ht="15">
      <c r="A586" s="25"/>
      <c r="B586" s="26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</row>
    <row r="587" spans="1:243" s="2" customFormat="1" ht="15">
      <c r="A587" s="25"/>
      <c r="B587" s="26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</row>
    <row r="588" spans="1:243" s="2" customFormat="1" ht="15">
      <c r="A588" s="25"/>
      <c r="B588" s="26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</row>
    <row r="589" spans="1:243" s="2" customFormat="1" ht="15">
      <c r="A589" s="25"/>
      <c r="B589" s="26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</row>
    <row r="590" spans="1:243" s="2" customFormat="1" ht="15">
      <c r="A590" s="25"/>
      <c r="B590" s="26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</row>
    <row r="591" spans="1:243" s="2" customFormat="1" ht="15">
      <c r="A591" s="25"/>
      <c r="B591" s="26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</row>
    <row r="592" spans="1:243" s="2" customFormat="1" ht="15">
      <c r="A592" s="25"/>
      <c r="B592" s="26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</row>
    <row r="593" spans="1:243" s="2" customFormat="1" ht="15">
      <c r="A593" s="25"/>
      <c r="B593" s="26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</row>
    <row r="594" spans="1:243" s="2" customFormat="1" ht="15">
      <c r="A594" s="25"/>
      <c r="B594" s="26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</row>
    <row r="595" spans="1:243" s="2" customFormat="1" ht="15">
      <c r="A595" s="25"/>
      <c r="B595" s="26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</row>
    <row r="596" spans="1:243" s="2" customFormat="1" ht="15">
      <c r="A596" s="25"/>
      <c r="B596" s="26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</row>
    <row r="597" spans="1:243" s="2" customFormat="1" ht="15">
      <c r="A597" s="25"/>
      <c r="B597" s="26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</row>
    <row r="598" spans="1:243" s="2" customFormat="1" ht="15">
      <c r="A598" s="25"/>
      <c r="B598" s="26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</row>
    <row r="599" spans="1:243" s="2" customFormat="1" ht="15">
      <c r="A599" s="25"/>
      <c r="B599" s="26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</row>
    <row r="600" spans="1:243" s="2" customFormat="1" ht="15">
      <c r="A600" s="25"/>
      <c r="B600" s="26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</row>
    <row r="601" spans="1:243" s="2" customFormat="1" ht="15">
      <c r="A601" s="25"/>
      <c r="B601" s="26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</row>
    <row r="602" spans="1:243" s="2" customFormat="1" ht="15">
      <c r="A602" s="25"/>
      <c r="B602" s="26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</row>
    <row r="603" spans="1:243" s="2" customFormat="1" ht="15">
      <c r="A603" s="25"/>
      <c r="B603" s="26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</row>
    <row r="604" spans="1:243" s="2" customFormat="1" ht="15">
      <c r="A604" s="25"/>
      <c r="B604" s="26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</row>
    <row r="605" spans="1:243" s="2" customFormat="1" ht="15">
      <c r="A605" s="25"/>
      <c r="B605" s="26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</row>
    <row r="606" spans="1:243" s="2" customFormat="1" ht="15">
      <c r="A606" s="25"/>
      <c r="B606" s="26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</row>
    <row r="607" spans="1:243" s="2" customFormat="1" ht="15">
      <c r="A607" s="25"/>
      <c r="B607" s="26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</row>
    <row r="608" spans="1:243" s="2" customFormat="1" ht="15">
      <c r="A608" s="25"/>
      <c r="B608" s="26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</row>
    <row r="609" spans="1:243" s="2" customFormat="1" ht="15">
      <c r="A609" s="25"/>
      <c r="B609" s="26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</row>
    <row r="610" spans="1:243" s="2" customFormat="1" ht="15">
      <c r="A610" s="25"/>
      <c r="B610" s="26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</row>
    <row r="611" spans="1:243" s="2" customFormat="1" ht="15">
      <c r="A611" s="25"/>
      <c r="B611" s="26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</row>
    <row r="612" spans="1:243" s="2" customFormat="1" ht="15">
      <c r="A612" s="25"/>
      <c r="B612" s="26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</row>
    <row r="613" spans="1:243" s="2" customFormat="1" ht="15">
      <c r="A613" s="25"/>
      <c r="B613" s="26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</row>
    <row r="614" spans="1:243" s="2" customFormat="1" ht="15">
      <c r="A614" s="25"/>
      <c r="B614" s="26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</row>
    <row r="615" spans="1:243" s="2" customFormat="1" ht="15">
      <c r="A615" s="25"/>
      <c r="B615" s="26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</row>
    <row r="616" spans="1:243" s="2" customFormat="1" ht="15">
      <c r="A616" s="25"/>
      <c r="B616" s="26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</row>
    <row r="617" spans="1:243" s="2" customFormat="1" ht="15">
      <c r="A617" s="25"/>
      <c r="B617" s="26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</row>
    <row r="618" spans="1:243" s="2" customFormat="1" ht="15">
      <c r="A618" s="25"/>
      <c r="B618" s="26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</row>
    <row r="619" spans="1:243" s="2" customFormat="1" ht="15">
      <c r="A619" s="25"/>
      <c r="B619" s="26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</row>
    <row r="620" spans="1:243" s="2" customFormat="1" ht="15">
      <c r="A620" s="25"/>
      <c r="B620" s="26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</row>
    <row r="621" spans="1:243" s="2" customFormat="1" ht="15">
      <c r="A621" s="25"/>
      <c r="B621" s="26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</row>
    <row r="622" spans="1:243" s="2" customFormat="1" ht="15">
      <c r="A622" s="25"/>
      <c r="B622" s="26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</row>
    <row r="623" spans="1:243" s="2" customFormat="1" ht="15">
      <c r="A623" s="25"/>
      <c r="B623" s="26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</row>
    <row r="624" spans="1:243" s="2" customFormat="1" ht="15">
      <c r="A624" s="25"/>
      <c r="B624" s="26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</row>
    <row r="625" spans="1:243" s="2" customFormat="1" ht="15">
      <c r="A625" s="25"/>
      <c r="B625" s="26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</row>
    <row r="626" spans="1:243" s="2" customFormat="1" ht="15">
      <c r="A626" s="25"/>
      <c r="B626" s="26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</row>
    <row r="627" spans="1:243" s="2" customFormat="1" ht="15">
      <c r="A627" s="25"/>
      <c r="B627" s="26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</row>
    <row r="628" spans="1:243" s="2" customFormat="1" ht="15">
      <c r="A628" s="25"/>
      <c r="B628" s="26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</row>
    <row r="629" spans="1:243" s="2" customFormat="1" ht="15">
      <c r="A629" s="25"/>
      <c r="B629" s="26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</row>
    <row r="630" spans="1:243" s="2" customFormat="1" ht="15">
      <c r="A630" s="25"/>
      <c r="B630" s="26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</row>
    <row r="631" spans="1:243" s="2" customFormat="1" ht="15">
      <c r="A631" s="25"/>
      <c r="B631" s="26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</row>
    <row r="632" spans="1:243" s="2" customFormat="1" ht="15">
      <c r="A632" s="25"/>
      <c r="B632" s="26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</row>
    <row r="633" spans="1:243" s="2" customFormat="1" ht="15">
      <c r="A633" s="25"/>
      <c r="B633" s="26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</row>
    <row r="634" spans="1:243" s="2" customFormat="1" ht="15">
      <c r="A634" s="25"/>
      <c r="B634" s="26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</row>
    <row r="635" spans="1:243" s="2" customFormat="1" ht="15">
      <c r="A635" s="25"/>
      <c r="B635" s="26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</row>
    <row r="636" spans="1:243" s="2" customFormat="1" ht="15">
      <c r="A636" s="25"/>
      <c r="B636" s="26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</row>
    <row r="637" spans="1:243" s="2" customFormat="1" ht="15">
      <c r="A637" s="25"/>
      <c r="B637" s="26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</row>
    <row r="638" spans="1:243" s="2" customFormat="1" ht="15">
      <c r="A638" s="25"/>
      <c r="B638" s="26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</row>
    <row r="639" spans="1:243" s="2" customFormat="1" ht="15">
      <c r="A639" s="25"/>
      <c r="B639" s="26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</row>
    <row r="640" spans="1:243" s="2" customFormat="1" ht="15">
      <c r="A640" s="25"/>
      <c r="B640" s="26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</row>
    <row r="641" spans="1:243" s="2" customFormat="1" ht="15">
      <c r="A641" s="25"/>
      <c r="B641" s="26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</row>
    <row r="642" spans="1:243" s="2" customFormat="1" ht="15">
      <c r="A642" s="25"/>
      <c r="B642" s="26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</row>
    <row r="643" spans="1:243" s="2" customFormat="1" ht="15">
      <c r="A643" s="25"/>
      <c r="B643" s="26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</row>
    <row r="644" spans="1:243" s="2" customFormat="1" ht="15">
      <c r="A644" s="25"/>
      <c r="B644" s="26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</row>
    <row r="645" spans="1:243" s="2" customFormat="1" ht="15">
      <c r="A645" s="25"/>
      <c r="B645" s="26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</row>
    <row r="646" spans="1:243" s="2" customFormat="1" ht="15">
      <c r="A646" s="25"/>
      <c r="B646" s="26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</row>
    <row r="647" spans="1:243" s="2" customFormat="1" ht="15">
      <c r="A647" s="25"/>
      <c r="B647" s="26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</row>
    <row r="648" spans="1:243" s="2" customFormat="1" ht="15">
      <c r="A648" s="25"/>
      <c r="B648" s="26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</row>
    <row r="649" spans="1:243" s="2" customFormat="1" ht="15">
      <c r="A649" s="25"/>
      <c r="B649" s="26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</row>
    <row r="650" spans="1:243" s="2" customFormat="1" ht="15">
      <c r="A650" s="25"/>
      <c r="B650" s="26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</row>
    <row r="651" spans="1:243" s="2" customFormat="1" ht="15">
      <c r="A651" s="25"/>
      <c r="B651" s="26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</row>
    <row r="652" spans="1:243" s="2" customFormat="1" ht="15">
      <c r="A652" s="25"/>
      <c r="B652" s="26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</row>
    <row r="653" spans="1:243" s="2" customFormat="1" ht="15">
      <c r="A653" s="25"/>
      <c r="B653" s="26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</row>
    <row r="654" spans="1:243" s="2" customFormat="1" ht="15">
      <c r="A654" s="25"/>
      <c r="B654" s="26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</row>
    <row r="655" spans="1:243" s="2" customFormat="1" ht="15">
      <c r="A655" s="25"/>
      <c r="B655" s="26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</row>
    <row r="656" spans="1:243" s="2" customFormat="1" ht="15">
      <c r="A656" s="25"/>
      <c r="B656" s="26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</row>
    <row r="657" spans="1:243" s="2" customFormat="1" ht="15">
      <c r="A657" s="25"/>
      <c r="B657" s="26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</row>
    <row r="658" spans="1:243" s="2" customFormat="1" ht="15">
      <c r="A658" s="25"/>
      <c r="B658" s="26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</row>
    <row r="659" spans="1:243" s="2" customFormat="1" ht="15">
      <c r="A659" s="25"/>
      <c r="B659" s="26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</row>
    <row r="660" spans="1:243" s="2" customFormat="1" ht="15">
      <c r="A660" s="25"/>
      <c r="B660" s="26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</row>
    <row r="661" spans="1:243" s="2" customFormat="1" ht="15">
      <c r="A661" s="25"/>
      <c r="B661" s="26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</row>
    <row r="662" spans="1:243" s="2" customFormat="1" ht="15">
      <c r="A662" s="25"/>
      <c r="B662" s="26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</row>
    <row r="663" spans="1:243" s="2" customFormat="1" ht="15">
      <c r="A663" s="25"/>
      <c r="B663" s="26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</row>
    <row r="664" spans="1:243" s="2" customFormat="1" ht="15">
      <c r="A664" s="25"/>
      <c r="B664" s="26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</row>
    <row r="665" spans="1:243" s="2" customFormat="1" ht="15">
      <c r="A665" s="25"/>
      <c r="B665" s="26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</row>
    <row r="666" spans="1:243" s="2" customFormat="1" ht="15">
      <c r="A666" s="25"/>
      <c r="B666" s="26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</row>
    <row r="667" spans="1:243" s="2" customFormat="1" ht="15">
      <c r="A667" s="25"/>
      <c r="B667" s="26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</row>
    <row r="668" spans="1:243" s="2" customFormat="1" ht="15">
      <c r="A668" s="25"/>
      <c r="B668" s="26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</row>
    <row r="669" spans="1:243" s="2" customFormat="1" ht="15">
      <c r="A669" s="25"/>
      <c r="B669" s="26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</row>
    <row r="670" spans="1:243" s="2" customFormat="1" ht="15">
      <c r="A670" s="25"/>
      <c r="B670" s="26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</row>
    <row r="671" spans="1:243" s="2" customFormat="1" ht="15">
      <c r="A671" s="25"/>
      <c r="B671" s="26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</row>
    <row r="672" spans="1:243" s="2" customFormat="1" ht="15">
      <c r="A672" s="25"/>
      <c r="B672" s="26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</row>
    <row r="673" spans="1:243" s="2" customFormat="1" ht="15">
      <c r="A673" s="25"/>
      <c r="B673" s="26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</row>
    <row r="674" spans="1:243" s="2" customFormat="1" ht="15">
      <c r="A674" s="25"/>
      <c r="B674" s="26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</row>
    <row r="675" spans="1:243" s="2" customFormat="1" ht="15">
      <c r="A675" s="25"/>
      <c r="B675" s="26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</row>
    <row r="676" spans="1:243" s="2" customFormat="1" ht="15">
      <c r="A676" s="25"/>
      <c r="B676" s="26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</row>
    <row r="677" spans="1:243" s="2" customFormat="1" ht="15">
      <c r="A677" s="25"/>
      <c r="B677" s="26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</row>
    <row r="678" spans="1:243" s="2" customFormat="1" ht="15">
      <c r="A678" s="25"/>
      <c r="B678" s="26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</row>
    <row r="679" spans="1:243" s="2" customFormat="1" ht="15">
      <c r="A679" s="25"/>
      <c r="B679" s="26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</row>
    <row r="680" spans="1:243" s="2" customFormat="1" ht="15">
      <c r="A680" s="25"/>
      <c r="B680" s="26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</row>
    <row r="681" spans="1:243" s="2" customFormat="1" ht="15">
      <c r="A681" s="25"/>
      <c r="B681" s="26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</row>
    <row r="682" spans="1:243" s="2" customFormat="1" ht="15">
      <c r="A682" s="25"/>
      <c r="B682" s="26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</row>
    <row r="683" spans="1:243" s="2" customFormat="1" ht="15">
      <c r="A683" s="25"/>
      <c r="B683" s="26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</row>
    <row r="684" spans="1:243" s="2" customFormat="1" ht="15">
      <c r="A684" s="25"/>
      <c r="B684" s="26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</row>
    <row r="685" spans="1:243" s="2" customFormat="1" ht="15">
      <c r="A685" s="25"/>
      <c r="B685" s="26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</row>
    <row r="686" spans="1:243" s="2" customFormat="1" ht="15">
      <c r="A686" s="25"/>
      <c r="B686" s="26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</row>
    <row r="687" spans="1:243" s="2" customFormat="1" ht="15">
      <c r="A687" s="25"/>
      <c r="B687" s="26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</row>
    <row r="688" spans="1:243" s="2" customFormat="1" ht="15">
      <c r="A688" s="25"/>
      <c r="B688" s="26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</row>
    <row r="689" spans="1:243" s="2" customFormat="1" ht="15">
      <c r="A689" s="25"/>
      <c r="B689" s="26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</row>
    <row r="690" spans="1:243" s="2" customFormat="1" ht="15">
      <c r="A690" s="25"/>
      <c r="B690" s="26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</row>
    <row r="691" spans="1:243" s="2" customFormat="1" ht="15">
      <c r="A691" s="25"/>
      <c r="B691" s="26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</row>
    <row r="692" spans="1:243" s="2" customFormat="1" ht="15">
      <c r="A692" s="25"/>
      <c r="B692" s="26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</row>
    <row r="693" spans="1:243" s="2" customFormat="1" ht="15">
      <c r="A693" s="25"/>
      <c r="B693" s="26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</row>
    <row r="694" spans="1:243" s="2" customFormat="1" ht="15">
      <c r="A694" s="25"/>
      <c r="B694" s="26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</row>
    <row r="695" spans="1:243" s="2" customFormat="1" ht="15">
      <c r="A695" s="25"/>
      <c r="B695" s="26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</row>
    <row r="696" spans="1:243" s="2" customFormat="1" ht="15">
      <c r="A696" s="25"/>
      <c r="B696" s="26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</row>
    <row r="697" spans="1:243" s="2" customFormat="1" ht="15">
      <c r="A697" s="25"/>
      <c r="B697" s="26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</row>
    <row r="698" spans="1:243" s="2" customFormat="1" ht="15">
      <c r="A698" s="25"/>
      <c r="B698" s="26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</row>
    <row r="699" spans="1:243" s="2" customFormat="1" ht="15">
      <c r="A699" s="25"/>
      <c r="B699" s="26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</row>
    <row r="700" spans="1:243" s="2" customFormat="1" ht="15">
      <c r="A700" s="25"/>
      <c r="B700" s="26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</row>
    <row r="701" spans="1:243" s="2" customFormat="1" ht="15">
      <c r="A701" s="25"/>
      <c r="B701" s="26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</row>
    <row r="702" spans="1:243" s="2" customFormat="1" ht="15">
      <c r="A702" s="25"/>
      <c r="B702" s="26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</row>
    <row r="703" spans="1:243" s="2" customFormat="1" ht="15">
      <c r="A703" s="25"/>
      <c r="B703" s="26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</row>
    <row r="704" spans="1:243" s="2" customFormat="1" ht="15">
      <c r="A704" s="25"/>
      <c r="B704" s="26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</row>
    <row r="705" spans="1:243" s="2" customFormat="1" ht="15">
      <c r="A705" s="25"/>
      <c r="B705" s="26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</row>
    <row r="706" spans="1:243" s="2" customFormat="1" ht="15">
      <c r="A706" s="25"/>
      <c r="B706" s="26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</row>
    <row r="707" spans="1:243" s="2" customFormat="1" ht="15">
      <c r="A707" s="25"/>
      <c r="B707" s="26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</row>
    <row r="708" spans="1:243" s="2" customFormat="1" ht="15">
      <c r="A708" s="25"/>
      <c r="B708" s="26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</row>
    <row r="709" spans="1:243" s="2" customFormat="1" ht="15">
      <c r="A709" s="25"/>
      <c r="B709" s="26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</row>
    <row r="710" spans="1:243" s="2" customFormat="1" ht="15">
      <c r="A710" s="25"/>
      <c r="B710" s="26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</row>
    <row r="711" spans="1:243" s="2" customFormat="1" ht="15">
      <c r="A711" s="25"/>
      <c r="B711" s="26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</row>
    <row r="712" spans="1:243" s="2" customFormat="1" ht="15">
      <c r="A712" s="25"/>
      <c r="B712" s="26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</row>
    <row r="713" spans="1:243" s="2" customFormat="1" ht="15">
      <c r="A713" s="25"/>
      <c r="B713" s="26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</row>
    <row r="714" spans="1:243" s="2" customFormat="1" ht="15">
      <c r="A714" s="25"/>
      <c r="B714" s="26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</row>
    <row r="715" spans="1:243" s="2" customFormat="1" ht="15">
      <c r="A715" s="25"/>
      <c r="B715" s="26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</row>
    <row r="716" spans="1:243" s="2" customFormat="1" ht="15">
      <c r="A716" s="25"/>
      <c r="B716" s="26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</row>
    <row r="717" spans="1:243" s="2" customFormat="1" ht="15">
      <c r="A717" s="25"/>
      <c r="B717" s="26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</row>
    <row r="718" spans="1:243" s="2" customFormat="1" ht="15">
      <c r="A718" s="25"/>
      <c r="B718" s="26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</row>
    <row r="719" spans="1:243" s="2" customFormat="1" ht="15">
      <c r="A719" s="25"/>
      <c r="B719" s="26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</row>
    <row r="720" spans="1:243" s="2" customFormat="1" ht="15">
      <c r="A720" s="25"/>
      <c r="B720" s="26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</row>
    <row r="721" spans="1:243" s="2" customFormat="1" ht="15">
      <c r="A721" s="25"/>
      <c r="B721" s="26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</row>
    <row r="722" spans="1:243" s="2" customFormat="1" ht="15">
      <c r="A722" s="25"/>
      <c r="B722" s="26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</row>
    <row r="723" spans="1:243" s="2" customFormat="1" ht="15">
      <c r="A723" s="25"/>
      <c r="B723" s="26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</row>
    <row r="724" spans="1:243" s="2" customFormat="1" ht="15">
      <c r="A724" s="25"/>
      <c r="B724" s="26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</row>
    <row r="725" spans="1:243" s="2" customFormat="1" ht="15">
      <c r="A725" s="25"/>
      <c r="B725" s="26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</row>
    <row r="726" spans="1:243" s="2" customFormat="1" ht="15">
      <c r="A726" s="25"/>
      <c r="B726" s="26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</row>
    <row r="727" spans="1:243" s="2" customFormat="1" ht="15">
      <c r="A727" s="25"/>
      <c r="B727" s="26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</row>
    <row r="728" spans="1:243" s="2" customFormat="1" ht="15">
      <c r="A728" s="25"/>
      <c r="B728" s="26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</row>
    <row r="729" spans="1:243" s="2" customFormat="1" ht="15">
      <c r="A729" s="25"/>
      <c r="B729" s="26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</row>
    <row r="730" spans="1:243" s="2" customFormat="1" ht="15">
      <c r="A730" s="25"/>
      <c r="B730" s="26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</row>
    <row r="731" spans="1:243" s="2" customFormat="1" ht="15">
      <c r="A731" s="25"/>
      <c r="B731" s="26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</row>
    <row r="732" spans="1:243" s="2" customFormat="1" ht="15">
      <c r="A732" s="25"/>
      <c r="B732" s="26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</row>
    <row r="733" spans="1:243" s="2" customFormat="1" ht="15">
      <c r="A733" s="25"/>
      <c r="B733" s="26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</row>
    <row r="734" spans="1:243" s="2" customFormat="1" ht="15">
      <c r="A734" s="25"/>
      <c r="B734" s="26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</row>
    <row r="735" spans="1:243" s="2" customFormat="1" ht="15">
      <c r="A735" s="25"/>
      <c r="B735" s="26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</row>
    <row r="736" spans="1:243" s="2" customFormat="1" ht="15">
      <c r="A736" s="25"/>
      <c r="B736" s="26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</row>
    <row r="737" spans="1:243" s="2" customFormat="1" ht="15">
      <c r="A737" s="25"/>
      <c r="B737" s="26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</row>
    <row r="738" spans="1:243" s="2" customFormat="1" ht="15">
      <c r="A738" s="25"/>
      <c r="B738" s="26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</row>
    <row r="739" spans="1:243" s="2" customFormat="1" ht="15">
      <c r="A739" s="25"/>
      <c r="B739" s="26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</row>
    <row r="740" spans="1:243" s="2" customFormat="1" ht="15">
      <c r="A740" s="25"/>
      <c r="B740" s="26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</row>
    <row r="741" spans="1:243" s="2" customFormat="1" ht="15">
      <c r="A741" s="25"/>
      <c r="B741" s="26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</row>
    <row r="742" spans="1:243" s="2" customFormat="1" ht="15">
      <c r="A742" s="25"/>
      <c r="B742" s="26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</row>
    <row r="743" spans="1:243" s="2" customFormat="1" ht="15">
      <c r="A743" s="25"/>
      <c r="B743" s="26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</row>
    <row r="744" spans="1:243" s="2" customFormat="1" ht="15">
      <c r="A744" s="25"/>
      <c r="B744" s="26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</row>
    <row r="745" spans="1:243" s="2" customFormat="1" ht="15">
      <c r="A745" s="25"/>
      <c r="B745" s="26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</row>
    <row r="746" spans="1:243" s="2" customFormat="1" ht="15">
      <c r="A746" s="25"/>
      <c r="B746" s="26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</row>
    <row r="747" spans="1:243" s="2" customFormat="1" ht="15">
      <c r="A747" s="25"/>
      <c r="B747" s="26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</row>
    <row r="748" spans="1:243" s="2" customFormat="1" ht="15">
      <c r="A748" s="25"/>
      <c r="B748" s="26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</row>
    <row r="749" spans="1:243" s="2" customFormat="1" ht="15">
      <c r="A749" s="25"/>
      <c r="B749" s="26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</row>
    <row r="750" spans="1:243" s="2" customFormat="1" ht="15">
      <c r="A750" s="25"/>
      <c r="B750" s="26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</row>
    <row r="751" spans="1:243" s="2" customFormat="1" ht="15">
      <c r="A751" s="25"/>
      <c r="B751" s="26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</row>
    <row r="752" spans="1:243" s="2" customFormat="1" ht="15">
      <c r="A752" s="25"/>
      <c r="B752" s="26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</row>
    <row r="753" spans="1:243" s="2" customFormat="1" ht="15">
      <c r="A753" s="25"/>
      <c r="B753" s="26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</row>
    <row r="754" spans="1:243" s="2" customFormat="1" ht="15">
      <c r="A754" s="25"/>
      <c r="B754" s="26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</row>
    <row r="755" spans="1:243" s="2" customFormat="1" ht="15">
      <c r="A755" s="25"/>
      <c r="B755" s="26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</row>
    <row r="756" spans="1:243" s="2" customFormat="1" ht="15">
      <c r="A756" s="25"/>
      <c r="B756" s="26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</row>
    <row r="757" spans="1:243" s="2" customFormat="1" ht="15">
      <c r="A757" s="25"/>
      <c r="B757" s="26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</row>
    <row r="758" spans="1:243" s="2" customFormat="1" ht="15">
      <c r="A758" s="25"/>
      <c r="B758" s="26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</row>
    <row r="759" spans="1:243" s="2" customFormat="1" ht="15">
      <c r="A759" s="25"/>
      <c r="B759" s="26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</row>
    <row r="760" spans="1:243" s="2" customFormat="1" ht="15">
      <c r="A760" s="25"/>
      <c r="B760" s="26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</row>
    <row r="761" spans="1:243" s="2" customFormat="1" ht="15">
      <c r="A761" s="25"/>
      <c r="B761" s="26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</row>
    <row r="762" spans="1:243" s="2" customFormat="1" ht="15">
      <c r="A762" s="25"/>
      <c r="B762" s="26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</row>
    <row r="763" spans="1:243" s="2" customFormat="1" ht="15">
      <c r="A763" s="25"/>
      <c r="B763" s="26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</row>
    <row r="764" spans="1:243" s="2" customFormat="1" ht="15">
      <c r="A764" s="25"/>
      <c r="B764" s="26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</row>
    <row r="765" spans="1:243" s="2" customFormat="1" ht="15">
      <c r="A765" s="25"/>
      <c r="B765" s="26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</row>
    <row r="766" spans="1:243" s="2" customFormat="1" ht="15">
      <c r="A766" s="25"/>
      <c r="B766" s="26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</row>
    <row r="767" spans="1:243" s="2" customFormat="1" ht="15">
      <c r="A767" s="25"/>
      <c r="B767" s="26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</row>
    <row r="768" spans="1:243" s="2" customFormat="1" ht="15">
      <c r="A768" s="25"/>
      <c r="B768" s="26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</row>
    <row r="769" spans="1:243" s="2" customFormat="1" ht="15">
      <c r="A769" s="25"/>
      <c r="B769" s="26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</row>
    <row r="770" spans="1:243" s="2" customFormat="1" ht="15">
      <c r="A770" s="25"/>
      <c r="B770" s="26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</row>
    <row r="771" spans="1:243" s="2" customFormat="1" ht="15">
      <c r="A771" s="25"/>
      <c r="B771" s="26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</row>
    <row r="772" spans="1:243" s="2" customFormat="1" ht="15">
      <c r="A772" s="25"/>
      <c r="B772" s="26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</row>
    <row r="773" spans="1:243" s="2" customFormat="1" ht="15">
      <c r="A773" s="25"/>
      <c r="B773" s="26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</row>
    <row r="774" spans="1:243" s="2" customFormat="1" ht="15">
      <c r="A774" s="25"/>
      <c r="B774" s="26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</row>
    <row r="775" spans="1:243" s="2" customFormat="1" ht="15">
      <c r="A775" s="25"/>
      <c r="B775" s="26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</row>
    <row r="776" spans="1:243" s="2" customFormat="1" ht="15">
      <c r="A776" s="25"/>
      <c r="B776" s="26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</row>
    <row r="777" spans="1:243" s="2" customFormat="1" ht="15">
      <c r="A777" s="25"/>
      <c r="B777" s="26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</row>
    <row r="778" spans="1:243" s="2" customFormat="1" ht="15">
      <c r="A778" s="25"/>
      <c r="B778" s="26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</row>
    <row r="779" spans="1:243" s="2" customFormat="1" ht="15">
      <c r="A779" s="25"/>
      <c r="B779" s="26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</row>
    <row r="780" spans="1:243" s="2" customFormat="1" ht="15">
      <c r="A780" s="25"/>
      <c r="B780" s="26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</row>
    <row r="781" spans="1:243" s="2" customFormat="1" ht="15">
      <c r="A781" s="25"/>
      <c r="B781" s="26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</row>
    <row r="782" spans="1:243" s="2" customFormat="1" ht="15">
      <c r="A782" s="25"/>
      <c r="B782" s="26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</row>
    <row r="783" spans="1:243" s="2" customFormat="1" ht="15">
      <c r="A783" s="25"/>
      <c r="B783" s="26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</row>
    <row r="784" spans="1:243" s="2" customFormat="1" ht="15">
      <c r="A784" s="25"/>
      <c r="B784" s="26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</row>
    <row r="785" spans="1:243" s="2" customFormat="1" ht="15">
      <c r="A785" s="25"/>
      <c r="B785" s="26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</row>
    <row r="786" spans="1:243" s="2" customFormat="1" ht="15">
      <c r="A786" s="25"/>
      <c r="B786" s="26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</row>
    <row r="787" spans="1:243" s="2" customFormat="1" ht="15">
      <c r="A787" s="25"/>
      <c r="B787" s="26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</row>
    <row r="788" spans="1:243" s="2" customFormat="1" ht="15">
      <c r="A788" s="25"/>
      <c r="B788" s="26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</row>
    <row r="789" spans="1:243" s="2" customFormat="1" ht="15">
      <c r="A789" s="25"/>
      <c r="B789" s="26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</row>
    <row r="790" spans="1:243" s="2" customFormat="1" ht="15">
      <c r="A790" s="25"/>
      <c r="B790" s="26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</row>
    <row r="791" spans="1:243" s="2" customFormat="1" ht="15">
      <c r="A791" s="25"/>
      <c r="B791" s="26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</row>
    <row r="792" spans="1:243" s="2" customFormat="1" ht="15">
      <c r="A792" s="25"/>
      <c r="B792" s="26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</row>
    <row r="793" spans="1:243" s="2" customFormat="1" ht="15">
      <c r="A793" s="25"/>
      <c r="B793" s="26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</row>
    <row r="794" spans="1:243" s="2" customFormat="1" ht="15">
      <c r="A794" s="25"/>
      <c r="B794" s="26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</row>
    <row r="795" spans="1:243" s="2" customFormat="1" ht="15">
      <c r="A795" s="25"/>
      <c r="B795" s="26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</row>
    <row r="796" spans="1:243" s="2" customFormat="1" ht="15">
      <c r="A796" s="25"/>
      <c r="B796" s="26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</row>
    <row r="797" spans="1:243" s="2" customFormat="1" ht="15">
      <c r="A797" s="25"/>
      <c r="B797" s="26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</row>
    <row r="798" spans="1:243" s="2" customFormat="1" ht="15">
      <c r="A798" s="25"/>
      <c r="B798" s="26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</row>
    <row r="799" spans="1:243" s="2" customFormat="1" ht="15">
      <c r="A799" s="25"/>
      <c r="B799" s="26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</row>
    <row r="800" spans="1:243" s="2" customFormat="1" ht="15">
      <c r="A800" s="25"/>
      <c r="B800" s="26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</row>
    <row r="801" spans="1:243" s="2" customFormat="1" ht="15">
      <c r="A801" s="25"/>
      <c r="B801" s="26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</row>
    <row r="802" spans="1:243" s="2" customFormat="1" ht="15">
      <c r="A802" s="25"/>
      <c r="B802" s="26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</row>
    <row r="803" spans="1:243" s="2" customFormat="1" ht="15">
      <c r="A803" s="25"/>
      <c r="B803" s="26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</row>
    <row r="804" spans="1:243" s="2" customFormat="1" ht="15">
      <c r="A804" s="25"/>
      <c r="B804" s="26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</row>
    <row r="805" spans="1:243" s="2" customFormat="1" ht="15">
      <c r="A805" s="25"/>
      <c r="B805" s="26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</row>
    <row r="806" spans="1:243" s="2" customFormat="1" ht="15">
      <c r="A806" s="25"/>
      <c r="B806" s="26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</row>
    <row r="807" spans="1:243" s="2" customFormat="1" ht="15">
      <c r="A807" s="25"/>
      <c r="B807" s="26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</row>
    <row r="808" spans="1:243" s="2" customFormat="1" ht="15">
      <c r="A808" s="25"/>
      <c r="B808" s="26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</row>
    <row r="809" spans="1:243" s="2" customFormat="1" ht="15">
      <c r="A809" s="25"/>
      <c r="B809" s="26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</row>
    <row r="810" spans="1:243" s="2" customFormat="1" ht="15">
      <c r="A810" s="25"/>
      <c r="B810" s="26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</row>
    <row r="811" spans="1:243" s="2" customFormat="1" ht="15">
      <c r="A811" s="25"/>
      <c r="B811" s="26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</row>
    <row r="812" spans="1:243" s="2" customFormat="1" ht="15">
      <c r="A812" s="25"/>
      <c r="B812" s="26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</row>
    <row r="813" spans="1:243" s="2" customFormat="1" ht="15">
      <c r="A813" s="25"/>
      <c r="B813" s="26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</row>
    <row r="814" spans="1:243" s="2" customFormat="1" ht="15">
      <c r="A814" s="25"/>
      <c r="B814" s="26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</row>
    <row r="815" spans="1:243" s="2" customFormat="1" ht="15">
      <c r="A815" s="25"/>
      <c r="B815" s="26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</row>
    <row r="816" spans="1:243" s="2" customFormat="1" ht="15">
      <c r="A816" s="25"/>
      <c r="B816" s="26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</row>
    <row r="817" spans="1:243" s="2" customFormat="1" ht="15">
      <c r="A817" s="25"/>
      <c r="B817" s="26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</row>
    <row r="818" spans="1:243" s="2" customFormat="1" ht="15">
      <c r="A818" s="25"/>
      <c r="B818" s="26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</row>
    <row r="819" spans="1:243" s="2" customFormat="1" ht="15">
      <c r="A819" s="25"/>
      <c r="B819" s="26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</row>
    <row r="820" spans="1:243" s="2" customFormat="1" ht="15">
      <c r="A820" s="25"/>
      <c r="B820" s="26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</row>
    <row r="821" spans="1:243" s="2" customFormat="1" ht="15">
      <c r="A821" s="25"/>
      <c r="B821" s="26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</row>
    <row r="822" spans="1:243" s="2" customFormat="1" ht="15">
      <c r="A822" s="25"/>
      <c r="B822" s="26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</row>
    <row r="823" spans="1:243" s="2" customFormat="1" ht="15">
      <c r="A823" s="25"/>
      <c r="B823" s="26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</row>
    <row r="824" spans="1:243" s="2" customFormat="1" ht="15">
      <c r="A824" s="25"/>
      <c r="B824" s="26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</row>
    <row r="825" spans="1:243" s="2" customFormat="1" ht="15">
      <c r="A825" s="25"/>
      <c r="B825" s="26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</row>
    <row r="826" spans="1:243" s="2" customFormat="1" ht="15">
      <c r="A826" s="25"/>
      <c r="B826" s="26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</row>
    <row r="827" spans="1:243" s="2" customFormat="1" ht="15">
      <c r="A827" s="25"/>
      <c r="B827" s="26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</row>
    <row r="828" spans="1:243" s="2" customFormat="1" ht="15">
      <c r="A828" s="25"/>
      <c r="B828" s="26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</row>
    <row r="829" spans="1:243" s="2" customFormat="1" ht="15">
      <c r="A829" s="25"/>
      <c r="B829" s="26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</row>
    <row r="830" spans="1:243" s="2" customFormat="1" ht="15">
      <c r="A830" s="25"/>
      <c r="B830" s="26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</row>
    <row r="831" spans="1:243" s="2" customFormat="1" ht="15">
      <c r="A831" s="25"/>
      <c r="B831" s="26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</row>
    <row r="832" spans="1:243" s="2" customFormat="1" ht="15">
      <c r="A832" s="25"/>
      <c r="B832" s="26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</row>
    <row r="833" spans="1:243" s="2" customFormat="1" ht="15">
      <c r="A833" s="25"/>
      <c r="B833" s="26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</row>
    <row r="834" spans="1:243" s="2" customFormat="1" ht="15">
      <c r="A834" s="25"/>
      <c r="B834" s="26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</row>
    <row r="835" spans="1:243" s="2" customFormat="1" ht="15">
      <c r="A835" s="25"/>
      <c r="B835" s="26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</row>
    <row r="836" spans="1:243" s="2" customFormat="1" ht="15">
      <c r="A836" s="25"/>
      <c r="B836" s="26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</row>
    <row r="837" spans="1:243" s="2" customFormat="1" ht="15">
      <c r="A837" s="25"/>
      <c r="B837" s="26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</row>
    <row r="838" spans="1:243" s="2" customFormat="1" ht="15">
      <c r="A838" s="25"/>
      <c r="B838" s="26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</row>
    <row r="839" spans="1:243" s="2" customFormat="1" ht="15">
      <c r="A839" s="25"/>
      <c r="B839" s="26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</row>
    <row r="840" spans="1:243" s="2" customFormat="1" ht="15">
      <c r="A840" s="25"/>
      <c r="B840" s="26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</row>
    <row r="841" spans="1:243" s="2" customFormat="1" ht="15">
      <c r="A841" s="25"/>
      <c r="B841" s="26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</row>
    <row r="842" spans="1:243" s="2" customFormat="1" ht="15">
      <c r="A842" s="25"/>
      <c r="B842" s="26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</row>
    <row r="843" spans="1:243" s="2" customFormat="1" ht="15">
      <c r="A843" s="25"/>
      <c r="B843" s="26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</row>
    <row r="844" spans="1:243" s="2" customFormat="1" ht="15">
      <c r="A844" s="25"/>
      <c r="B844" s="26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</row>
    <row r="845" spans="1:243" s="2" customFormat="1" ht="15">
      <c r="A845" s="25"/>
      <c r="B845" s="26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</row>
    <row r="846" spans="1:243" s="2" customFormat="1" ht="15">
      <c r="A846" s="25"/>
      <c r="B846" s="26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</row>
    <row r="847" spans="1:243" s="2" customFormat="1" ht="15">
      <c r="A847" s="25"/>
      <c r="B847" s="26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</row>
    <row r="848" spans="1:243" s="2" customFormat="1" ht="15">
      <c r="A848" s="25"/>
      <c r="B848" s="26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</row>
    <row r="849" spans="1:243" s="2" customFormat="1" ht="15">
      <c r="A849" s="25"/>
      <c r="B849" s="26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</row>
    <row r="850" spans="1:243" s="2" customFormat="1" ht="15">
      <c r="A850" s="25"/>
      <c r="B850" s="26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</row>
    <row r="851" spans="1:243" s="2" customFormat="1" ht="15">
      <c r="A851" s="25"/>
      <c r="B851" s="26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</row>
    <row r="852" spans="1:243" s="2" customFormat="1" ht="15">
      <c r="A852" s="25"/>
      <c r="B852" s="26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</row>
    <row r="853" spans="1:243" s="2" customFormat="1" ht="15">
      <c r="A853" s="25"/>
      <c r="B853" s="26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</row>
    <row r="854" spans="1:243" s="2" customFormat="1" ht="15">
      <c r="A854" s="25"/>
      <c r="B854" s="26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</row>
    <row r="855" spans="1:243" s="2" customFormat="1" ht="15">
      <c r="A855" s="25"/>
      <c r="B855" s="26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</row>
    <row r="856" spans="1:243" s="2" customFormat="1" ht="15">
      <c r="A856" s="25"/>
      <c r="B856" s="26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</row>
    <row r="857" spans="1:243" s="2" customFormat="1" ht="15">
      <c r="A857" s="25"/>
      <c r="B857" s="26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</row>
    <row r="858" spans="1:243" s="2" customFormat="1" ht="15">
      <c r="A858" s="25"/>
      <c r="B858" s="26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</row>
    <row r="859" spans="1:243" s="2" customFormat="1" ht="15">
      <c r="A859" s="25"/>
      <c r="B859" s="26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</row>
    <row r="860" spans="1:243" s="2" customFormat="1" ht="15">
      <c r="A860" s="25"/>
      <c r="B860" s="26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</row>
    <row r="861" spans="1:243" s="2" customFormat="1" ht="15">
      <c r="A861" s="25"/>
      <c r="B861" s="26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</row>
    <row r="862" spans="1:243" s="2" customFormat="1" ht="15">
      <c r="A862" s="25"/>
      <c r="B862" s="26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</row>
    <row r="863" spans="1:243" s="2" customFormat="1" ht="15">
      <c r="A863" s="25"/>
      <c r="B863" s="26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</row>
    <row r="864" spans="1:243" s="2" customFormat="1" ht="15">
      <c r="A864" s="25"/>
      <c r="B864" s="26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</row>
    <row r="865" spans="1:243" s="2" customFormat="1" ht="15">
      <c r="A865" s="25"/>
      <c r="B865" s="26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</row>
    <row r="866" spans="1:243" s="2" customFormat="1" ht="15">
      <c r="A866" s="25"/>
      <c r="B866" s="26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</row>
    <row r="867" spans="1:243" s="2" customFormat="1" ht="15">
      <c r="A867" s="25"/>
      <c r="B867" s="26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</row>
    <row r="868" spans="1:243" s="2" customFormat="1" ht="15">
      <c r="A868" s="25"/>
      <c r="B868" s="26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</row>
    <row r="869" spans="1:243" s="2" customFormat="1" ht="15">
      <c r="A869" s="25"/>
      <c r="B869" s="26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</row>
    <row r="870" spans="1:243" s="2" customFormat="1" ht="15">
      <c r="A870" s="25"/>
      <c r="B870" s="26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</row>
    <row r="871" spans="1:243" s="2" customFormat="1" ht="15">
      <c r="A871" s="25"/>
      <c r="B871" s="26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</row>
    <row r="872" spans="1:243" s="2" customFormat="1" ht="15">
      <c r="A872" s="25"/>
      <c r="B872" s="26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</row>
    <row r="873" spans="1:243" s="2" customFormat="1" ht="15">
      <c r="A873" s="25"/>
      <c r="B873" s="26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</row>
    <row r="874" spans="1:243" s="2" customFormat="1" ht="15">
      <c r="A874" s="25"/>
      <c r="B874" s="26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</row>
    <row r="875" spans="1:243" s="2" customFormat="1" ht="15">
      <c r="A875" s="25"/>
      <c r="B875" s="26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</row>
    <row r="876" spans="1:243" s="2" customFormat="1" ht="15">
      <c r="A876" s="25"/>
      <c r="B876" s="26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</row>
    <row r="877" spans="1:243" s="2" customFormat="1" ht="15">
      <c r="A877" s="25"/>
      <c r="B877" s="26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</row>
    <row r="878" spans="1:243" s="2" customFormat="1" ht="15">
      <c r="A878" s="25"/>
      <c r="B878" s="26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</row>
    <row r="879" spans="1:243" s="2" customFormat="1" ht="15">
      <c r="A879" s="25"/>
      <c r="B879" s="26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</row>
    <row r="880" spans="1:243" s="2" customFormat="1" ht="15">
      <c r="A880" s="25"/>
      <c r="B880" s="26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</row>
    <row r="881" spans="1:243" s="2" customFormat="1" ht="15">
      <c r="A881" s="25"/>
      <c r="B881" s="26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</row>
    <row r="882" spans="1:243" s="2" customFormat="1" ht="15">
      <c r="A882" s="25"/>
      <c r="B882" s="26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</row>
    <row r="883" spans="1:243" s="2" customFormat="1" ht="15">
      <c r="A883" s="25"/>
      <c r="B883" s="26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</row>
    <row r="884" spans="1:243" s="2" customFormat="1" ht="15">
      <c r="A884" s="25"/>
      <c r="B884" s="26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</row>
    <row r="885" spans="1:243" s="2" customFormat="1" ht="15">
      <c r="A885" s="25"/>
      <c r="B885" s="26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</row>
    <row r="886" spans="1:243" s="2" customFormat="1" ht="15">
      <c r="A886" s="25"/>
      <c r="B886" s="26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</row>
    <row r="887" spans="1:243" s="2" customFormat="1" ht="15">
      <c r="A887" s="25"/>
      <c r="B887" s="26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</row>
    <row r="888" spans="1:243" s="2" customFormat="1" ht="15">
      <c r="A888" s="25"/>
      <c r="B888" s="26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</row>
    <row r="889" spans="1:243" s="2" customFormat="1" ht="15">
      <c r="A889" s="25"/>
      <c r="B889" s="26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</row>
    <row r="890" spans="1:243" s="2" customFormat="1" ht="15">
      <c r="A890" s="25"/>
      <c r="B890" s="26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</row>
    <row r="891" spans="1:243" s="2" customFormat="1" ht="15">
      <c r="A891" s="25"/>
      <c r="B891" s="26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</row>
    <row r="892" spans="1:243" s="2" customFormat="1" ht="15">
      <c r="A892" s="25"/>
      <c r="B892" s="26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</row>
    <row r="893" spans="1:243" s="2" customFormat="1" ht="15">
      <c r="A893" s="25"/>
      <c r="B893" s="26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</row>
    <row r="894" spans="1:243" s="2" customFormat="1" ht="15">
      <c r="A894" s="25"/>
      <c r="B894" s="26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</row>
    <row r="895" spans="1:243" s="2" customFormat="1" ht="15">
      <c r="A895" s="25"/>
      <c r="B895" s="26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</row>
    <row r="896" spans="1:243" s="2" customFormat="1" ht="15">
      <c r="A896" s="25"/>
      <c r="B896" s="26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</row>
    <row r="897" spans="1:243" s="2" customFormat="1" ht="15">
      <c r="A897" s="25"/>
      <c r="B897" s="26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</row>
    <row r="898" spans="1:243" s="2" customFormat="1" ht="15">
      <c r="A898" s="25"/>
      <c r="B898" s="26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</row>
    <row r="899" spans="1:243" s="2" customFormat="1" ht="15">
      <c r="A899" s="25"/>
      <c r="B899" s="26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</row>
    <row r="900" spans="1:243" s="2" customFormat="1" ht="15">
      <c r="A900" s="25"/>
      <c r="B900" s="26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</row>
    <row r="901" spans="1:243" s="2" customFormat="1" ht="15">
      <c r="A901" s="25"/>
      <c r="B901" s="26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</row>
    <row r="902" spans="1:243" s="2" customFormat="1" ht="15">
      <c r="A902" s="25"/>
      <c r="B902" s="26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</row>
    <row r="903" spans="1:243" s="2" customFormat="1" ht="15">
      <c r="A903" s="25"/>
      <c r="B903" s="26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</row>
    <row r="904" spans="1:243" s="2" customFormat="1" ht="15">
      <c r="A904" s="25"/>
      <c r="B904" s="26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</row>
    <row r="905" spans="1:243" s="2" customFormat="1" ht="15">
      <c r="A905" s="25"/>
      <c r="B905" s="26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</row>
    <row r="906" spans="1:243" s="2" customFormat="1" ht="15">
      <c r="A906" s="25"/>
      <c r="B906" s="26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</row>
    <row r="907" spans="1:243" s="2" customFormat="1" ht="15">
      <c r="A907" s="25"/>
      <c r="B907" s="26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</row>
    <row r="908" spans="1:243" s="2" customFormat="1" ht="15">
      <c r="A908" s="25"/>
      <c r="B908" s="26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</row>
    <row r="909" spans="1:243" s="2" customFormat="1" ht="15">
      <c r="A909" s="25"/>
      <c r="B909" s="26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</row>
    <row r="910" spans="1:243" s="2" customFormat="1" ht="15">
      <c r="A910" s="25"/>
      <c r="B910" s="26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</row>
    <row r="911" spans="1:243" s="2" customFormat="1" ht="15">
      <c r="A911" s="25"/>
      <c r="B911" s="26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</row>
    <row r="912" spans="1:243" s="2" customFormat="1" ht="15">
      <c r="A912" s="25"/>
      <c r="B912" s="26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</row>
    <row r="913" spans="1:243" s="2" customFormat="1" ht="15">
      <c r="A913" s="25"/>
      <c r="B913" s="26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</row>
    <row r="914" spans="1:243" s="2" customFormat="1" ht="15">
      <c r="A914" s="25"/>
      <c r="B914" s="26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</row>
    <row r="915" spans="1:243" s="2" customFormat="1" ht="15">
      <c r="A915" s="25"/>
      <c r="B915" s="26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</row>
    <row r="916" spans="1:243" s="2" customFormat="1" ht="15">
      <c r="A916" s="25"/>
      <c r="B916" s="26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</row>
    <row r="917" spans="1:243" s="2" customFormat="1" ht="15">
      <c r="A917" s="25"/>
      <c r="B917" s="26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</row>
    <row r="918" spans="1:243" s="2" customFormat="1" ht="15">
      <c r="A918" s="25"/>
      <c r="B918" s="26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</row>
    <row r="919" spans="1:243" s="2" customFormat="1" ht="15">
      <c r="A919" s="25"/>
      <c r="B919" s="26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</row>
    <row r="920" spans="1:243" s="2" customFormat="1" ht="15">
      <c r="A920" s="25"/>
      <c r="B920" s="26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</row>
    <row r="921" spans="1:243" s="2" customFormat="1" ht="15">
      <c r="A921" s="25"/>
      <c r="B921" s="26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</row>
    <row r="922" spans="1:243" s="2" customFormat="1" ht="15">
      <c r="A922" s="25"/>
      <c r="B922" s="26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</row>
    <row r="923" spans="1:243" s="2" customFormat="1" ht="15">
      <c r="A923" s="25"/>
      <c r="B923" s="26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</row>
    <row r="924" spans="1:243" s="2" customFormat="1" ht="15">
      <c r="A924" s="25"/>
      <c r="B924" s="26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</row>
    <row r="925" spans="1:243" s="2" customFormat="1" ht="15">
      <c r="A925" s="25"/>
      <c r="B925" s="26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</row>
    <row r="926" spans="1:243" s="2" customFormat="1" ht="15">
      <c r="A926" s="25"/>
      <c r="B926" s="26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</row>
    <row r="927" spans="1:243" s="2" customFormat="1" ht="15">
      <c r="A927" s="25"/>
      <c r="B927" s="26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</row>
    <row r="928" spans="1:243" s="2" customFormat="1" ht="15">
      <c r="A928" s="25"/>
      <c r="B928" s="26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</row>
    <row r="929" spans="1:243" s="2" customFormat="1" ht="15">
      <c r="A929" s="25"/>
      <c r="B929" s="26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</row>
    <row r="930" spans="1:243" s="2" customFormat="1" ht="15">
      <c r="A930" s="25"/>
      <c r="B930" s="26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</row>
    <row r="931" spans="1:243" s="2" customFormat="1" ht="15">
      <c r="A931" s="25"/>
      <c r="B931" s="26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</row>
    <row r="932" spans="1:243" s="2" customFormat="1" ht="15">
      <c r="A932" s="25"/>
      <c r="B932" s="26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</row>
    <row r="933" spans="1:243" s="2" customFormat="1" ht="15">
      <c r="A933" s="25"/>
      <c r="B933" s="26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</row>
    <row r="934" spans="1:243" s="2" customFormat="1" ht="15">
      <c r="A934" s="25"/>
      <c r="B934" s="26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</row>
    <row r="935" spans="1:243" s="2" customFormat="1" ht="15">
      <c r="A935" s="25"/>
      <c r="B935" s="26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</row>
    <row r="936" spans="1:243" s="2" customFormat="1" ht="15">
      <c r="A936" s="25"/>
      <c r="B936" s="26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</row>
    <row r="937" spans="1:243" s="2" customFormat="1" ht="15">
      <c r="A937" s="25"/>
      <c r="B937" s="26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</row>
    <row r="938" spans="1:243" s="2" customFormat="1" ht="15">
      <c r="A938" s="25"/>
      <c r="B938" s="26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</row>
    <row r="939" spans="1:243" s="2" customFormat="1" ht="15">
      <c r="A939" s="25"/>
      <c r="B939" s="26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</row>
    <row r="940" spans="1:243" s="2" customFormat="1" ht="15">
      <c r="A940" s="25"/>
      <c r="B940" s="26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</row>
    <row r="941" spans="1:243" s="2" customFormat="1" ht="15">
      <c r="A941" s="25"/>
      <c r="B941" s="26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</row>
    <row r="942" spans="1:243" s="2" customFormat="1" ht="15">
      <c r="A942" s="25"/>
      <c r="B942" s="26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</row>
    <row r="943" spans="1:243" s="2" customFormat="1" ht="15">
      <c r="A943" s="25"/>
      <c r="B943" s="26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</row>
    <row r="944" spans="1:243" s="2" customFormat="1" ht="15">
      <c r="A944" s="25"/>
      <c r="B944" s="26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</row>
    <row r="945" spans="1:243" s="2" customFormat="1" ht="15">
      <c r="A945" s="25"/>
      <c r="B945" s="26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</row>
    <row r="946" spans="1:243" s="2" customFormat="1" ht="15">
      <c r="A946" s="25"/>
      <c r="B946" s="26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</row>
    <row r="947" spans="1:243" s="2" customFormat="1" ht="15">
      <c r="A947" s="25"/>
      <c r="B947" s="26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</row>
    <row r="948" spans="1:243" s="2" customFormat="1" ht="15">
      <c r="A948" s="25"/>
      <c r="B948" s="26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</row>
    <row r="949" spans="1:243" s="2" customFormat="1" ht="15">
      <c r="A949" s="25"/>
      <c r="B949" s="26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</row>
    <row r="950" spans="1:243" s="2" customFormat="1" ht="15">
      <c r="A950" s="25"/>
      <c r="B950" s="26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</row>
    <row r="951" spans="1:243" s="2" customFormat="1" ht="15">
      <c r="A951" s="25"/>
      <c r="B951" s="26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</row>
    <row r="952" spans="1:243" s="2" customFormat="1" ht="15">
      <c r="A952" s="25"/>
      <c r="B952" s="26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</row>
    <row r="953" spans="1:243" s="2" customFormat="1" ht="15">
      <c r="A953" s="25"/>
      <c r="B953" s="26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</row>
    <row r="954" spans="1:243" s="2" customFormat="1" ht="15">
      <c r="A954" s="25"/>
      <c r="B954" s="26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</row>
    <row r="955" spans="1:243" s="2" customFormat="1" ht="15">
      <c r="A955" s="25"/>
      <c r="B955" s="26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</row>
    <row r="956" spans="1:243" s="2" customFormat="1" ht="15">
      <c r="A956" s="25"/>
      <c r="B956" s="26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</row>
    <row r="957" spans="1:243" s="2" customFormat="1" ht="15">
      <c r="A957" s="25"/>
      <c r="B957" s="26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</row>
    <row r="958" spans="1:243" s="2" customFormat="1" ht="15">
      <c r="A958" s="25"/>
      <c r="B958" s="26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</row>
    <row r="959" spans="1:243" s="2" customFormat="1" ht="15">
      <c r="A959" s="25"/>
      <c r="B959" s="26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</row>
    <row r="960" spans="1:243" s="2" customFormat="1" ht="15">
      <c r="A960" s="25"/>
      <c r="B960" s="26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</row>
    <row r="961" spans="1:243" s="2" customFormat="1" ht="15">
      <c r="A961" s="25"/>
      <c r="B961" s="26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</row>
    <row r="962" spans="1:243" s="2" customFormat="1" ht="15">
      <c r="A962" s="25"/>
      <c r="B962" s="26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</row>
    <row r="963" spans="1:243" s="2" customFormat="1" ht="15">
      <c r="A963" s="25"/>
      <c r="B963" s="26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</row>
    <row r="964" spans="1:243" s="2" customFormat="1" ht="15">
      <c r="A964" s="25"/>
      <c r="B964" s="26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</row>
    <row r="965" spans="1:243" s="2" customFormat="1" ht="15">
      <c r="A965" s="25"/>
      <c r="B965" s="26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</row>
    <row r="966" spans="1:243" s="2" customFormat="1" ht="15">
      <c r="A966" s="25"/>
      <c r="B966" s="26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</row>
    <row r="967" spans="1:243" s="2" customFormat="1" ht="15">
      <c r="A967" s="25"/>
      <c r="B967" s="26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</row>
    <row r="968" spans="1:243" s="2" customFormat="1" ht="15">
      <c r="A968" s="25"/>
      <c r="B968" s="26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</row>
    <row r="969" spans="1:243" s="2" customFormat="1" ht="15">
      <c r="A969" s="25"/>
      <c r="B969" s="26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</row>
    <row r="970" spans="1:243" s="2" customFormat="1" ht="15">
      <c r="A970" s="25"/>
      <c r="B970" s="26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</row>
    <row r="971" spans="1:243" s="2" customFormat="1" ht="15">
      <c r="A971" s="25"/>
      <c r="B971" s="26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</row>
    <row r="972" spans="1:243" s="2" customFormat="1" ht="15">
      <c r="A972" s="25"/>
      <c r="B972" s="26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</row>
    <row r="973" spans="1:243" s="2" customFormat="1" ht="15">
      <c r="A973" s="25"/>
      <c r="B973" s="26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</row>
    <row r="974" spans="1:243" s="2" customFormat="1" ht="15">
      <c r="A974" s="25"/>
      <c r="B974" s="26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</row>
    <row r="975" spans="1:243" s="2" customFormat="1" ht="15">
      <c r="A975" s="25"/>
      <c r="B975" s="26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</row>
    <row r="976" spans="1:243" s="2" customFormat="1" ht="15">
      <c r="A976" s="25"/>
      <c r="B976" s="26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</row>
    <row r="977" spans="1:243" s="2" customFormat="1" ht="15">
      <c r="A977" s="25"/>
      <c r="B977" s="26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</row>
    <row r="978" spans="1:243" s="2" customFormat="1" ht="15">
      <c r="A978" s="25"/>
      <c r="B978" s="26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</row>
    <row r="979" spans="1:243" s="2" customFormat="1" ht="15">
      <c r="A979" s="25"/>
      <c r="B979" s="26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</row>
    <row r="980" spans="1:243" s="2" customFormat="1" ht="15">
      <c r="A980" s="25"/>
      <c r="B980" s="26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</row>
    <row r="981" spans="1:243" s="2" customFormat="1" ht="15">
      <c r="A981" s="25"/>
      <c r="B981" s="26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</row>
    <row r="982" spans="1:243" s="2" customFormat="1" ht="15">
      <c r="A982" s="25"/>
      <c r="B982" s="26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</row>
    <row r="983" spans="1:243" s="2" customFormat="1" ht="15">
      <c r="A983" s="25"/>
      <c r="B983" s="26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</row>
    <row r="984" spans="1:243" s="2" customFormat="1" ht="15">
      <c r="A984" s="25"/>
      <c r="B984" s="26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</row>
    <row r="985" spans="1:243" s="2" customFormat="1" ht="15">
      <c r="A985" s="25"/>
      <c r="B985" s="26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</row>
    <row r="986" spans="1:243" s="2" customFormat="1" ht="15">
      <c r="A986" s="25"/>
      <c r="B986" s="26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</row>
    <row r="987" spans="1:243" s="2" customFormat="1" ht="15">
      <c r="A987" s="25"/>
      <c r="B987" s="26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</row>
    <row r="988" spans="1:243" s="2" customFormat="1" ht="15">
      <c r="A988" s="25"/>
      <c r="B988" s="26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</row>
    <row r="989" spans="1:243" s="2" customFormat="1" ht="15">
      <c r="A989" s="25"/>
      <c r="B989" s="26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</row>
    <row r="990" spans="1:243" s="2" customFormat="1" ht="15">
      <c r="A990" s="25"/>
      <c r="B990" s="26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</row>
    <row r="991" spans="1:243" s="2" customFormat="1" ht="15">
      <c r="A991" s="25"/>
      <c r="B991" s="26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</row>
    <row r="992" spans="1:243" s="2" customFormat="1" ht="15">
      <c r="A992" s="25"/>
      <c r="B992" s="26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</row>
    <row r="993" spans="1:243" s="2" customFormat="1" ht="15">
      <c r="A993" s="25"/>
      <c r="B993" s="26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</row>
    <row r="994" spans="1:243" s="2" customFormat="1" ht="15">
      <c r="A994" s="25"/>
      <c r="B994" s="26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</row>
    <row r="995" spans="1:243" s="2" customFormat="1" ht="15">
      <c r="A995" s="25"/>
      <c r="B995" s="26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</row>
    <row r="996" spans="1:243" s="2" customFormat="1" ht="15">
      <c r="A996" s="25"/>
      <c r="B996" s="26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</row>
    <row r="997" spans="1:243" s="2" customFormat="1" ht="15">
      <c r="A997" s="25"/>
      <c r="B997" s="26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</row>
    <row r="998" spans="1:243" s="2" customFormat="1" ht="15">
      <c r="A998" s="25"/>
      <c r="B998" s="26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</row>
    <row r="999" spans="1:243" s="2" customFormat="1" ht="15">
      <c r="A999" s="25"/>
      <c r="B999" s="26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</row>
    <row r="1000" spans="1:243" s="2" customFormat="1" ht="15">
      <c r="A1000" s="25"/>
      <c r="B1000" s="26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</row>
    <row r="1001" spans="1:243" s="2" customFormat="1" ht="15">
      <c r="A1001" s="25"/>
      <c r="B1001" s="26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</row>
    <row r="1002" spans="1:243" s="2" customFormat="1" ht="15">
      <c r="A1002" s="25"/>
      <c r="B1002" s="26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</row>
    <row r="1003" spans="1:243" s="2" customFormat="1" ht="15">
      <c r="A1003" s="25"/>
      <c r="B1003" s="26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</row>
    <row r="1004" spans="1:243" s="2" customFormat="1" ht="15">
      <c r="A1004" s="25"/>
      <c r="B1004" s="26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</row>
    <row r="1005" spans="1:243" s="2" customFormat="1" ht="15">
      <c r="A1005" s="25"/>
      <c r="B1005" s="26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</row>
    <row r="1006" spans="1:243" s="2" customFormat="1" ht="15">
      <c r="A1006" s="25"/>
      <c r="B1006" s="26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</row>
    <row r="1007" spans="1:243" s="2" customFormat="1" ht="15">
      <c r="A1007" s="25"/>
      <c r="B1007" s="26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</row>
    <row r="1008" spans="1:243" s="2" customFormat="1" ht="15">
      <c r="A1008" s="25"/>
      <c r="B1008" s="26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</row>
    <row r="1009" spans="1:243" s="2" customFormat="1" ht="15">
      <c r="A1009" s="25"/>
      <c r="B1009" s="26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</row>
    <row r="1010" spans="1:243" s="2" customFormat="1" ht="15">
      <c r="A1010" s="25"/>
      <c r="B1010" s="26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</row>
    <row r="1011" spans="1:243" s="2" customFormat="1" ht="15">
      <c r="A1011" s="25"/>
      <c r="B1011" s="26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</row>
    <row r="1012" spans="1:243" s="2" customFormat="1" ht="15">
      <c r="A1012" s="25"/>
      <c r="B1012" s="26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</row>
    <row r="1013" spans="1:243" s="2" customFormat="1" ht="15">
      <c r="A1013" s="25"/>
      <c r="B1013" s="26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</row>
    <row r="1014" spans="1:243" s="2" customFormat="1" ht="15">
      <c r="A1014" s="25"/>
      <c r="B1014" s="26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</row>
    <row r="1015" spans="1:243" s="2" customFormat="1" ht="15">
      <c r="A1015" s="25"/>
      <c r="B1015" s="26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</row>
    <row r="1016" spans="1:243" s="2" customFormat="1" ht="15">
      <c r="A1016" s="25"/>
      <c r="B1016" s="26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</row>
    <row r="1017" spans="1:243" s="2" customFormat="1" ht="15">
      <c r="A1017" s="25"/>
      <c r="B1017" s="26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</row>
    <row r="1018" spans="1:243" s="2" customFormat="1" ht="15">
      <c r="A1018" s="25"/>
      <c r="B1018" s="26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</row>
    <row r="1019" spans="1:243" s="2" customFormat="1" ht="15">
      <c r="A1019" s="25"/>
      <c r="B1019" s="26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</row>
    <row r="1020" spans="1:243" s="2" customFormat="1" ht="15">
      <c r="A1020" s="25"/>
      <c r="B1020" s="26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</row>
    <row r="1021" spans="1:243" s="2" customFormat="1" ht="15">
      <c r="A1021" s="25"/>
      <c r="B1021" s="26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</row>
    <row r="1022" spans="1:243" s="2" customFormat="1" ht="15">
      <c r="A1022" s="25"/>
      <c r="B1022" s="26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</row>
    <row r="1023" spans="1:243" s="2" customFormat="1" ht="15">
      <c r="A1023" s="25"/>
      <c r="B1023" s="26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</row>
    <row r="1024" spans="1:243" s="2" customFormat="1" ht="15">
      <c r="A1024" s="25"/>
      <c r="B1024" s="26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</row>
    <row r="1025" spans="1:243" s="2" customFormat="1" ht="15">
      <c r="A1025" s="25"/>
      <c r="B1025" s="26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</row>
    <row r="1026" spans="1:243" s="2" customFormat="1" ht="15">
      <c r="A1026" s="25"/>
      <c r="B1026" s="26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</row>
    <row r="1027" spans="1:243" s="2" customFormat="1" ht="15">
      <c r="A1027" s="25"/>
      <c r="B1027" s="26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</row>
    <row r="1028" spans="1:243" s="2" customFormat="1" ht="15">
      <c r="A1028" s="25"/>
      <c r="B1028" s="26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</row>
    <row r="1029" spans="1:243" s="2" customFormat="1" ht="15">
      <c r="A1029" s="25"/>
      <c r="B1029" s="26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</row>
    <row r="1030" spans="1:243" s="2" customFormat="1" ht="15">
      <c r="A1030" s="25"/>
      <c r="B1030" s="26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</row>
    <row r="1031" spans="1:243" s="2" customFormat="1" ht="15">
      <c r="A1031" s="25"/>
      <c r="B1031" s="26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</row>
    <row r="1032" spans="1:243" s="2" customFormat="1" ht="15">
      <c r="A1032" s="25"/>
      <c r="B1032" s="26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</row>
    <row r="1033" spans="1:243" s="2" customFormat="1" ht="15">
      <c r="A1033" s="25"/>
      <c r="B1033" s="26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</row>
    <row r="1034" spans="1:243" s="2" customFormat="1" ht="15">
      <c r="A1034" s="25"/>
      <c r="B1034" s="26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</row>
    <row r="1035" spans="1:243" s="2" customFormat="1" ht="15">
      <c r="A1035" s="25"/>
      <c r="B1035" s="26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</row>
    <row r="1036" spans="1:243" s="2" customFormat="1" ht="15">
      <c r="A1036" s="25"/>
      <c r="B1036" s="26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</row>
    <row r="1037" spans="1:243" s="2" customFormat="1" ht="15">
      <c r="A1037" s="25"/>
      <c r="B1037" s="26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</row>
    <row r="1038" spans="1:243" s="2" customFormat="1" ht="15">
      <c r="A1038" s="25"/>
      <c r="B1038" s="26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</row>
    <row r="1039" spans="1:243" s="2" customFormat="1" ht="15">
      <c r="A1039" s="25"/>
      <c r="B1039" s="26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</row>
    <row r="1040" spans="1:243" s="2" customFormat="1" ht="15">
      <c r="A1040" s="25"/>
      <c r="B1040" s="26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</row>
    <row r="1041" spans="1:243" s="2" customFormat="1" ht="15">
      <c r="A1041" s="25"/>
      <c r="B1041" s="26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</row>
    <row r="1042" spans="1:243" s="2" customFormat="1" ht="15">
      <c r="A1042" s="25"/>
      <c r="B1042" s="26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</row>
    <row r="1043" spans="1:243" s="2" customFormat="1" ht="15">
      <c r="A1043" s="25"/>
      <c r="B1043" s="26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</row>
    <row r="1044" spans="1:243" s="2" customFormat="1" ht="15">
      <c r="A1044" s="25"/>
      <c r="B1044" s="26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</row>
    <row r="1045" spans="1:243" s="2" customFormat="1" ht="15">
      <c r="A1045" s="25"/>
      <c r="B1045" s="26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</row>
    <row r="1046" spans="1:243" s="2" customFormat="1" ht="15">
      <c r="A1046" s="25"/>
      <c r="B1046" s="26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</row>
    <row r="1047" spans="1:243" s="2" customFormat="1" ht="15">
      <c r="A1047" s="25"/>
      <c r="B1047" s="26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</row>
    <row r="1048" spans="1:243" s="2" customFormat="1" ht="15">
      <c r="A1048" s="25"/>
      <c r="B1048" s="26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</row>
    <row r="1049" spans="1:243" s="2" customFormat="1" ht="15">
      <c r="A1049" s="25"/>
      <c r="B1049" s="26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</row>
    <row r="1050" spans="1:243" s="2" customFormat="1" ht="15">
      <c r="A1050" s="25"/>
      <c r="B1050" s="26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</row>
    <row r="1051" spans="1:243" s="2" customFormat="1" ht="15">
      <c r="A1051" s="25"/>
      <c r="B1051" s="26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</row>
    <row r="1052" spans="1:243" s="2" customFormat="1" ht="15">
      <c r="A1052" s="25"/>
      <c r="B1052" s="26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</row>
    <row r="1053" spans="1:243" s="2" customFormat="1" ht="15">
      <c r="A1053" s="25"/>
      <c r="B1053" s="26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</row>
    <row r="1054" spans="1:243" s="2" customFormat="1" ht="15">
      <c r="A1054" s="25"/>
      <c r="B1054" s="26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</row>
    <row r="1055" spans="1:243" s="2" customFormat="1" ht="15">
      <c r="A1055" s="25"/>
      <c r="B1055" s="26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</row>
    <row r="1056" spans="1:243" s="2" customFormat="1" ht="15">
      <c r="A1056" s="25"/>
      <c r="B1056" s="26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</row>
    <row r="1057" spans="1:243" s="2" customFormat="1" ht="15">
      <c r="A1057" s="25"/>
      <c r="B1057" s="26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</row>
    <row r="1058" spans="1:243" s="2" customFormat="1" ht="15">
      <c r="A1058" s="25"/>
      <c r="B1058" s="26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</row>
    <row r="1059" spans="1:243" s="2" customFormat="1" ht="15">
      <c r="A1059" s="25"/>
      <c r="B1059" s="26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</row>
    <row r="1060" spans="1:243" s="2" customFormat="1" ht="15">
      <c r="A1060" s="25"/>
      <c r="B1060" s="26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</row>
    <row r="1061" spans="1:243" s="2" customFormat="1" ht="15">
      <c r="A1061" s="25"/>
      <c r="B1061" s="26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</row>
    <row r="1062" spans="1:243" s="2" customFormat="1" ht="15">
      <c r="A1062" s="25"/>
      <c r="B1062" s="26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</row>
    <row r="1063" spans="1:243" s="2" customFormat="1" ht="15">
      <c r="A1063" s="25"/>
      <c r="B1063" s="26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</row>
    <row r="1064" spans="1:243" s="2" customFormat="1" ht="15">
      <c r="A1064" s="25"/>
      <c r="B1064" s="26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</row>
    <row r="1065" spans="1:243" s="2" customFormat="1" ht="15">
      <c r="A1065" s="25"/>
      <c r="B1065" s="26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</row>
    <row r="1066" spans="1:243" s="2" customFormat="1" ht="15">
      <c r="A1066" s="25"/>
      <c r="B1066" s="26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</row>
    <row r="1067" spans="1:243" s="2" customFormat="1" ht="15">
      <c r="A1067" s="25"/>
      <c r="B1067" s="26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</row>
    <row r="1068" spans="1:243" s="2" customFormat="1" ht="15">
      <c r="A1068" s="25"/>
      <c r="B1068" s="26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</row>
    <row r="1069" spans="1:243" s="2" customFormat="1" ht="15">
      <c r="A1069" s="25"/>
      <c r="B1069" s="26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</row>
    <row r="1070" spans="1:243" s="2" customFormat="1" ht="15">
      <c r="A1070" s="25"/>
      <c r="B1070" s="26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</row>
    <row r="1071" spans="1:243" s="2" customFormat="1" ht="15">
      <c r="A1071" s="25"/>
      <c r="B1071" s="26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</row>
    <row r="1072" spans="1:243" s="2" customFormat="1" ht="15">
      <c r="A1072" s="25"/>
      <c r="B1072" s="26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</row>
    <row r="1073" spans="1:243" s="2" customFormat="1" ht="15">
      <c r="A1073" s="25"/>
      <c r="B1073" s="26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</row>
    <row r="1074" spans="1:243" s="2" customFormat="1" ht="15">
      <c r="A1074" s="25"/>
      <c r="B1074" s="26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</row>
    <row r="1075" spans="1:243" s="2" customFormat="1" ht="15">
      <c r="A1075" s="25"/>
      <c r="B1075" s="26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</row>
    <row r="1076" spans="1:243" s="2" customFormat="1" ht="15">
      <c r="A1076" s="25"/>
      <c r="B1076" s="26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</row>
    <row r="1077" spans="1:243" s="2" customFormat="1" ht="15">
      <c r="A1077" s="25"/>
      <c r="B1077" s="26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</row>
    <row r="1078" spans="1:243" s="2" customFormat="1" ht="15">
      <c r="A1078" s="25"/>
      <c r="B1078" s="26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</row>
    <row r="1079" spans="1:243" s="2" customFormat="1" ht="15">
      <c r="A1079" s="25"/>
      <c r="B1079" s="26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</row>
    <row r="1080" spans="1:243" s="2" customFormat="1" ht="15">
      <c r="A1080" s="25"/>
      <c r="B1080" s="26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</row>
    <row r="1081" spans="1:243" s="2" customFormat="1" ht="15">
      <c r="A1081" s="25"/>
      <c r="B1081" s="26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</row>
    <row r="1082" spans="1:243" s="2" customFormat="1" ht="15">
      <c r="A1082" s="25"/>
      <c r="B1082" s="26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</row>
    <row r="1083" spans="1:243" s="2" customFormat="1" ht="15">
      <c r="A1083" s="25"/>
      <c r="B1083" s="26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</row>
    <row r="1084" spans="1:243" s="2" customFormat="1" ht="15">
      <c r="A1084" s="25"/>
      <c r="B1084" s="26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</row>
    <row r="1085" spans="1:243" s="2" customFormat="1" ht="15">
      <c r="A1085" s="25"/>
      <c r="B1085" s="26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</row>
    <row r="1086" spans="1:243" s="2" customFormat="1" ht="15">
      <c r="A1086" s="25"/>
      <c r="B1086" s="26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</row>
    <row r="1087" spans="1:243" s="2" customFormat="1" ht="15">
      <c r="A1087" s="25"/>
      <c r="B1087" s="26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</row>
    <row r="1088" spans="1:243" s="2" customFormat="1" ht="15">
      <c r="A1088" s="25"/>
      <c r="B1088" s="26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</row>
    <row r="1089" spans="1:243" s="2" customFormat="1" ht="15">
      <c r="A1089" s="25"/>
      <c r="B1089" s="26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</row>
    <row r="1090" spans="1:243" s="2" customFormat="1" ht="15">
      <c r="A1090" s="25"/>
      <c r="B1090" s="26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</row>
    <row r="1091" spans="1:243" s="2" customFormat="1" ht="15">
      <c r="A1091" s="25"/>
      <c r="B1091" s="26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</row>
    <row r="1092" spans="1:243" s="2" customFormat="1" ht="15">
      <c r="A1092" s="25"/>
      <c r="B1092" s="26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</row>
    <row r="1093" spans="1:243" s="2" customFormat="1" ht="15">
      <c r="A1093" s="25"/>
      <c r="B1093" s="26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</row>
    <row r="1094" spans="1:243" s="2" customFormat="1" ht="15">
      <c r="A1094" s="25"/>
      <c r="B1094" s="26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</row>
    <row r="1095" spans="1:243" s="2" customFormat="1" ht="15">
      <c r="A1095" s="25"/>
      <c r="B1095" s="26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</row>
    <row r="1096" spans="1:243" s="2" customFormat="1" ht="15">
      <c r="A1096" s="25"/>
      <c r="B1096" s="26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</row>
    <row r="1097" spans="1:243" s="2" customFormat="1" ht="15">
      <c r="A1097" s="25"/>
      <c r="B1097" s="26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</row>
    <row r="1098" spans="1:243" s="2" customFormat="1" ht="15">
      <c r="A1098" s="25"/>
      <c r="B1098" s="26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</row>
    <row r="1099" spans="1:243" s="2" customFormat="1" ht="15">
      <c r="A1099" s="25"/>
      <c r="B1099" s="26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</row>
    <row r="1100" spans="1:243" s="2" customFormat="1" ht="15">
      <c r="A1100" s="25"/>
      <c r="B1100" s="26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</row>
    <row r="1101" spans="1:243" s="2" customFormat="1" ht="15">
      <c r="A1101" s="25"/>
      <c r="B1101" s="26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</row>
    <row r="1102" spans="1:243" s="2" customFormat="1" ht="15">
      <c r="A1102" s="25"/>
      <c r="B1102" s="26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</row>
    <row r="1103" spans="1:243" s="2" customFormat="1" ht="15">
      <c r="A1103" s="25"/>
      <c r="B1103" s="26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</row>
    <row r="1104" spans="1:243" s="2" customFormat="1" ht="15">
      <c r="A1104" s="25"/>
      <c r="B1104" s="26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</row>
    <row r="1105" spans="1:243" s="2" customFormat="1" ht="15">
      <c r="A1105" s="25"/>
      <c r="B1105" s="26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</row>
    <row r="1106" spans="1:243" s="2" customFormat="1" ht="15">
      <c r="A1106" s="25"/>
      <c r="B1106" s="26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</row>
    <row r="1107" spans="1:243" s="2" customFormat="1" ht="15">
      <c r="A1107" s="25"/>
      <c r="B1107" s="26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</row>
    <row r="1108" spans="1:243" s="2" customFormat="1" ht="15">
      <c r="A1108" s="25"/>
      <c r="B1108" s="26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</row>
    <row r="1109" spans="1:243" s="2" customFormat="1" ht="15">
      <c r="A1109" s="25"/>
      <c r="B1109" s="26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</row>
    <row r="1110" spans="1:243" s="2" customFormat="1" ht="15">
      <c r="A1110" s="25"/>
      <c r="B1110" s="26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</row>
    <row r="1111" spans="1:243" s="2" customFormat="1" ht="15">
      <c r="A1111" s="25"/>
      <c r="B1111" s="26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</row>
    <row r="1112" spans="1:243" s="2" customFormat="1" ht="15">
      <c r="A1112" s="25"/>
      <c r="B1112" s="26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</row>
    <row r="1113" spans="1:243" s="2" customFormat="1" ht="15">
      <c r="A1113" s="25"/>
      <c r="B1113" s="26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</row>
    <row r="1114" spans="1:243" s="2" customFormat="1" ht="15">
      <c r="A1114" s="25"/>
      <c r="B1114" s="26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</row>
    <row r="1115" spans="1:243" s="2" customFormat="1" ht="15">
      <c r="A1115" s="25"/>
      <c r="B1115" s="26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</row>
    <row r="1116" spans="1:243" s="2" customFormat="1" ht="15">
      <c r="A1116" s="25"/>
      <c r="B1116" s="26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</row>
    <row r="1117" spans="1:243" s="2" customFormat="1" ht="15">
      <c r="A1117" s="25"/>
      <c r="B1117" s="26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</row>
    <row r="1118" spans="1:243" s="2" customFormat="1" ht="15">
      <c r="A1118" s="25"/>
      <c r="B1118" s="26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</row>
    <row r="1119" spans="1:243" s="2" customFormat="1" ht="15">
      <c r="A1119" s="25"/>
      <c r="B1119" s="26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</row>
    <row r="1120" spans="1:243" s="2" customFormat="1" ht="15">
      <c r="A1120" s="25"/>
      <c r="B1120" s="26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</row>
    <row r="1121" spans="1:243" s="2" customFormat="1" ht="15">
      <c r="A1121" s="25"/>
      <c r="B1121" s="26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  <c r="II1121" s="1"/>
    </row>
    <row r="1122" spans="1:243" s="2" customFormat="1" ht="15">
      <c r="A1122" s="25"/>
      <c r="B1122" s="26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  <c r="II1122" s="1"/>
    </row>
    <row r="1123" spans="1:243" s="2" customFormat="1" ht="15">
      <c r="A1123" s="25"/>
      <c r="B1123" s="26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  <c r="II1123" s="1"/>
    </row>
    <row r="1124" spans="1:243" s="2" customFormat="1" ht="15">
      <c r="A1124" s="25"/>
      <c r="B1124" s="26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  <c r="II1124" s="1"/>
    </row>
    <row r="1125" spans="1:243" s="2" customFormat="1" ht="15">
      <c r="A1125" s="25"/>
      <c r="B1125" s="26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  <c r="II1125" s="1"/>
    </row>
    <row r="1126" spans="1:243" s="2" customFormat="1" ht="15">
      <c r="A1126" s="25"/>
      <c r="B1126" s="26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</row>
    <row r="1127" spans="1:243" s="2" customFormat="1" ht="15">
      <c r="A1127" s="25"/>
      <c r="B1127" s="26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</row>
    <row r="1128" spans="1:243" s="2" customFormat="1" ht="15">
      <c r="A1128" s="25"/>
      <c r="B1128" s="26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  <c r="II1128" s="1"/>
    </row>
    <row r="1129" spans="1:243" s="2" customFormat="1" ht="15">
      <c r="A1129" s="25"/>
      <c r="B1129" s="26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  <c r="II1129" s="1"/>
    </row>
    <row r="1130" spans="1:243" s="2" customFormat="1" ht="15">
      <c r="A1130" s="25"/>
      <c r="B1130" s="26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  <c r="II1130" s="1"/>
    </row>
    <row r="1131" spans="1:243" s="2" customFormat="1" ht="15">
      <c r="A1131" s="25"/>
      <c r="B1131" s="26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  <c r="II1131" s="1"/>
    </row>
    <row r="1132" spans="1:243" s="2" customFormat="1" ht="15">
      <c r="A1132" s="25"/>
      <c r="B1132" s="26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  <c r="ID1132" s="1"/>
      <c r="IE1132" s="1"/>
      <c r="IF1132" s="1"/>
      <c r="IG1132" s="1"/>
      <c r="IH1132" s="1"/>
      <c r="II1132" s="1"/>
    </row>
    <row r="1133" spans="1:243" s="2" customFormat="1" ht="15">
      <c r="A1133" s="25"/>
      <c r="B1133" s="26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  <c r="ID1133" s="1"/>
      <c r="IE1133" s="1"/>
      <c r="IF1133" s="1"/>
      <c r="IG1133" s="1"/>
      <c r="IH1133" s="1"/>
      <c r="II1133" s="1"/>
    </row>
    <row r="1134" spans="1:243" s="2" customFormat="1" ht="15">
      <c r="A1134" s="25"/>
      <c r="B1134" s="26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</row>
    <row r="1135" spans="1:243" s="2" customFormat="1" ht="15">
      <c r="A1135" s="25"/>
      <c r="B1135" s="26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  <c r="ID1135" s="1"/>
      <c r="IE1135" s="1"/>
      <c r="IF1135" s="1"/>
      <c r="IG1135" s="1"/>
      <c r="IH1135" s="1"/>
      <c r="II1135" s="1"/>
    </row>
    <row r="1136" spans="1:243" s="2" customFormat="1" ht="15">
      <c r="A1136" s="25"/>
      <c r="B1136" s="26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  <c r="ID1136" s="1"/>
      <c r="IE1136" s="1"/>
      <c r="IF1136" s="1"/>
      <c r="IG1136" s="1"/>
      <c r="IH1136" s="1"/>
      <c r="II1136" s="1"/>
    </row>
    <row r="1137" spans="1:243" s="2" customFormat="1" ht="15">
      <c r="A1137" s="25"/>
      <c r="B1137" s="26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  <c r="ID1137" s="1"/>
      <c r="IE1137" s="1"/>
      <c r="IF1137" s="1"/>
      <c r="IG1137" s="1"/>
      <c r="IH1137" s="1"/>
      <c r="II1137" s="1"/>
    </row>
    <row r="1138" spans="1:243" s="2" customFormat="1" ht="15">
      <c r="A1138" s="25"/>
      <c r="B1138" s="26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  <c r="II1138" s="1"/>
    </row>
    <row r="1139" spans="1:243" s="2" customFormat="1" ht="15">
      <c r="A1139" s="25"/>
      <c r="B1139" s="26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  <c r="II1139" s="1"/>
    </row>
    <row r="1140" spans="1:243" s="2" customFormat="1" ht="15">
      <c r="A1140" s="25"/>
      <c r="B1140" s="26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  <c r="II1140" s="1"/>
    </row>
    <row r="1141" spans="1:243" s="2" customFormat="1" ht="15">
      <c r="A1141" s="25"/>
      <c r="B1141" s="26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  <c r="II1141" s="1"/>
    </row>
    <row r="1142" spans="1:243" s="2" customFormat="1" ht="15">
      <c r="A1142" s="25"/>
      <c r="B1142" s="26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  <c r="II1142" s="1"/>
    </row>
    <row r="1143" spans="1:243" s="2" customFormat="1" ht="15">
      <c r="A1143" s="25"/>
      <c r="B1143" s="26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  <c r="II1143" s="1"/>
    </row>
    <row r="1144" spans="1:243" s="2" customFormat="1" ht="15">
      <c r="A1144" s="25"/>
      <c r="B1144" s="26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</row>
    <row r="1145" spans="1:243" s="2" customFormat="1" ht="15">
      <c r="A1145" s="25"/>
      <c r="B1145" s="26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  <c r="HF1145" s="1"/>
      <c r="HG1145" s="1"/>
      <c r="HH1145" s="1"/>
      <c r="HI1145" s="1"/>
      <c r="HJ1145" s="1"/>
      <c r="HK1145" s="1"/>
      <c r="HL1145" s="1"/>
      <c r="HM1145" s="1"/>
      <c r="HN1145" s="1"/>
      <c r="HO1145" s="1"/>
      <c r="HP1145" s="1"/>
      <c r="HQ1145" s="1"/>
      <c r="HR1145" s="1"/>
      <c r="HS1145" s="1"/>
      <c r="HT1145" s="1"/>
      <c r="HU1145" s="1"/>
      <c r="HV1145" s="1"/>
      <c r="HW1145" s="1"/>
      <c r="HX1145" s="1"/>
      <c r="HY1145" s="1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</row>
    <row r="1146" spans="1:243" s="2" customFormat="1" ht="15">
      <c r="A1146" s="25"/>
      <c r="B1146" s="26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  <c r="II1146" s="1"/>
    </row>
    <row r="1147" spans="1:243" s="2" customFormat="1" ht="15">
      <c r="A1147" s="25"/>
      <c r="B1147" s="26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  <c r="II1147" s="1"/>
    </row>
    <row r="1148" spans="1:243" s="2" customFormat="1" ht="15">
      <c r="A1148" s="25"/>
      <c r="B1148" s="26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  <c r="HY1148" s="1"/>
      <c r="HZ1148" s="1"/>
      <c r="IA1148" s="1"/>
      <c r="IB1148" s="1"/>
      <c r="IC1148" s="1"/>
      <c r="ID1148" s="1"/>
      <c r="IE1148" s="1"/>
      <c r="IF1148" s="1"/>
      <c r="IG1148" s="1"/>
      <c r="IH1148" s="1"/>
      <c r="II1148" s="1"/>
    </row>
    <row r="1149" spans="1:243" s="2" customFormat="1" ht="15">
      <c r="A1149" s="25"/>
      <c r="B1149" s="26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  <c r="HY1149" s="1"/>
      <c r="HZ1149" s="1"/>
      <c r="IA1149" s="1"/>
      <c r="IB1149" s="1"/>
      <c r="IC1149" s="1"/>
      <c r="ID1149" s="1"/>
      <c r="IE1149" s="1"/>
      <c r="IF1149" s="1"/>
      <c r="IG1149" s="1"/>
      <c r="IH1149" s="1"/>
      <c r="II1149" s="1"/>
    </row>
    <row r="1150" spans="1:243" s="2" customFormat="1" ht="15">
      <c r="A1150" s="25"/>
      <c r="B1150" s="26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  <c r="HW1150" s="1"/>
      <c r="HX1150" s="1"/>
      <c r="HY1150" s="1"/>
      <c r="HZ1150" s="1"/>
      <c r="IA1150" s="1"/>
      <c r="IB1150" s="1"/>
      <c r="IC1150" s="1"/>
      <c r="ID1150" s="1"/>
      <c r="IE1150" s="1"/>
      <c r="IF1150" s="1"/>
      <c r="IG1150" s="1"/>
      <c r="IH1150" s="1"/>
      <c r="II1150" s="1"/>
    </row>
    <row r="1151" spans="1:243" s="2" customFormat="1" ht="15">
      <c r="A1151" s="25"/>
      <c r="B1151" s="26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  <c r="HF1151" s="1"/>
      <c r="HG1151" s="1"/>
      <c r="HH1151" s="1"/>
      <c r="HI1151" s="1"/>
      <c r="HJ1151" s="1"/>
      <c r="HK1151" s="1"/>
      <c r="HL1151" s="1"/>
      <c r="HM1151" s="1"/>
      <c r="HN1151" s="1"/>
      <c r="HO1151" s="1"/>
      <c r="HP1151" s="1"/>
      <c r="HQ1151" s="1"/>
      <c r="HR1151" s="1"/>
      <c r="HS1151" s="1"/>
      <c r="HT1151" s="1"/>
      <c r="HU1151" s="1"/>
      <c r="HV1151" s="1"/>
      <c r="HW1151" s="1"/>
      <c r="HX1151" s="1"/>
      <c r="HY1151" s="1"/>
      <c r="HZ1151" s="1"/>
      <c r="IA1151" s="1"/>
      <c r="IB1151" s="1"/>
      <c r="IC1151" s="1"/>
      <c r="ID1151" s="1"/>
      <c r="IE1151" s="1"/>
      <c r="IF1151" s="1"/>
      <c r="IG1151" s="1"/>
      <c r="IH1151" s="1"/>
      <c r="II1151" s="1"/>
    </row>
    <row r="1152" spans="1:243" s="2" customFormat="1" ht="15">
      <c r="A1152" s="25"/>
      <c r="B1152" s="26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  <c r="HC1152" s="1"/>
      <c r="HD1152" s="1"/>
      <c r="HE1152" s="1"/>
      <c r="HF1152" s="1"/>
      <c r="HG1152" s="1"/>
      <c r="HH1152" s="1"/>
      <c r="HI1152" s="1"/>
      <c r="HJ1152" s="1"/>
      <c r="HK1152" s="1"/>
      <c r="HL1152" s="1"/>
      <c r="HM1152" s="1"/>
      <c r="HN1152" s="1"/>
      <c r="HO1152" s="1"/>
      <c r="HP1152" s="1"/>
      <c r="HQ1152" s="1"/>
      <c r="HR1152" s="1"/>
      <c r="HS1152" s="1"/>
      <c r="HT1152" s="1"/>
      <c r="HU1152" s="1"/>
      <c r="HV1152" s="1"/>
      <c r="HW1152" s="1"/>
      <c r="HX1152" s="1"/>
      <c r="HY1152" s="1"/>
      <c r="HZ1152" s="1"/>
      <c r="IA1152" s="1"/>
      <c r="IB1152" s="1"/>
      <c r="IC1152" s="1"/>
      <c r="ID1152" s="1"/>
      <c r="IE1152" s="1"/>
      <c r="IF1152" s="1"/>
      <c r="IG1152" s="1"/>
      <c r="IH1152" s="1"/>
      <c r="II1152" s="1"/>
    </row>
    <row r="1153" spans="1:243" s="2" customFormat="1" ht="15">
      <c r="A1153" s="25"/>
      <c r="B1153" s="26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  <c r="HF1153" s="1"/>
      <c r="HG1153" s="1"/>
      <c r="HH1153" s="1"/>
      <c r="HI1153" s="1"/>
      <c r="HJ1153" s="1"/>
      <c r="HK1153" s="1"/>
      <c r="HL1153" s="1"/>
      <c r="HM1153" s="1"/>
      <c r="HN1153" s="1"/>
      <c r="HO1153" s="1"/>
      <c r="HP1153" s="1"/>
      <c r="HQ1153" s="1"/>
      <c r="HR1153" s="1"/>
      <c r="HS1153" s="1"/>
      <c r="HT1153" s="1"/>
      <c r="HU1153" s="1"/>
      <c r="HV1153" s="1"/>
      <c r="HW1153" s="1"/>
      <c r="HX1153" s="1"/>
      <c r="HY1153" s="1"/>
      <c r="HZ1153" s="1"/>
      <c r="IA1153" s="1"/>
      <c r="IB1153" s="1"/>
      <c r="IC1153" s="1"/>
      <c r="ID1153" s="1"/>
      <c r="IE1153" s="1"/>
      <c r="IF1153" s="1"/>
      <c r="IG1153" s="1"/>
      <c r="IH1153" s="1"/>
      <c r="II1153" s="1"/>
    </row>
    <row r="1154" spans="1:243" s="2" customFormat="1" ht="15">
      <c r="A1154" s="25"/>
      <c r="B1154" s="26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  <c r="HF1154" s="1"/>
      <c r="HG1154" s="1"/>
      <c r="HH1154" s="1"/>
      <c r="HI1154" s="1"/>
      <c r="HJ1154" s="1"/>
      <c r="HK1154" s="1"/>
      <c r="HL1154" s="1"/>
      <c r="HM1154" s="1"/>
      <c r="HN1154" s="1"/>
      <c r="HO1154" s="1"/>
      <c r="HP1154" s="1"/>
      <c r="HQ1154" s="1"/>
      <c r="HR1154" s="1"/>
      <c r="HS1154" s="1"/>
      <c r="HT1154" s="1"/>
      <c r="HU1154" s="1"/>
      <c r="HV1154" s="1"/>
      <c r="HW1154" s="1"/>
      <c r="HX1154" s="1"/>
      <c r="HY1154" s="1"/>
      <c r="HZ1154" s="1"/>
      <c r="IA1154" s="1"/>
      <c r="IB1154" s="1"/>
      <c r="IC1154" s="1"/>
      <c r="ID1154" s="1"/>
      <c r="IE1154" s="1"/>
      <c r="IF1154" s="1"/>
      <c r="IG1154" s="1"/>
      <c r="IH1154" s="1"/>
      <c r="II1154" s="1"/>
    </row>
    <row r="1155" spans="1:243" s="2" customFormat="1" ht="15">
      <c r="A1155" s="25"/>
      <c r="B1155" s="26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  <c r="HF1155" s="1"/>
      <c r="HG1155" s="1"/>
      <c r="HH1155" s="1"/>
      <c r="HI1155" s="1"/>
      <c r="HJ1155" s="1"/>
      <c r="HK1155" s="1"/>
      <c r="HL1155" s="1"/>
      <c r="HM1155" s="1"/>
      <c r="HN1155" s="1"/>
      <c r="HO1155" s="1"/>
      <c r="HP1155" s="1"/>
      <c r="HQ1155" s="1"/>
      <c r="HR1155" s="1"/>
      <c r="HS1155" s="1"/>
      <c r="HT1155" s="1"/>
      <c r="HU1155" s="1"/>
      <c r="HV1155" s="1"/>
      <c r="HW1155" s="1"/>
      <c r="HX1155" s="1"/>
      <c r="HY1155" s="1"/>
      <c r="HZ1155" s="1"/>
      <c r="IA1155" s="1"/>
      <c r="IB1155" s="1"/>
      <c r="IC1155" s="1"/>
      <c r="ID1155" s="1"/>
      <c r="IE1155" s="1"/>
      <c r="IF1155" s="1"/>
      <c r="IG1155" s="1"/>
      <c r="IH1155" s="1"/>
      <c r="II1155" s="1"/>
    </row>
    <row r="1156" spans="1:243" s="2" customFormat="1" ht="15">
      <c r="A1156" s="25"/>
      <c r="B1156" s="26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  <c r="HY1156" s="1"/>
      <c r="HZ1156" s="1"/>
      <c r="IA1156" s="1"/>
      <c r="IB1156" s="1"/>
      <c r="IC1156" s="1"/>
      <c r="ID1156" s="1"/>
      <c r="IE1156" s="1"/>
      <c r="IF1156" s="1"/>
      <c r="IG1156" s="1"/>
      <c r="IH1156" s="1"/>
      <c r="II1156" s="1"/>
    </row>
    <row r="1157" spans="1:243" s="2" customFormat="1" ht="15">
      <c r="A1157" s="25"/>
      <c r="B1157" s="26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  <c r="HY1157" s="1"/>
      <c r="HZ1157" s="1"/>
      <c r="IA1157" s="1"/>
      <c r="IB1157" s="1"/>
      <c r="IC1157" s="1"/>
      <c r="ID1157" s="1"/>
      <c r="IE1157" s="1"/>
      <c r="IF1157" s="1"/>
      <c r="IG1157" s="1"/>
      <c r="IH1157" s="1"/>
      <c r="II1157" s="1"/>
    </row>
    <row r="1158" spans="1:243" s="2" customFormat="1" ht="15">
      <c r="A1158" s="25"/>
      <c r="B1158" s="26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  <c r="HW1158" s="1"/>
      <c r="HX1158" s="1"/>
      <c r="HY1158" s="1"/>
      <c r="HZ1158" s="1"/>
      <c r="IA1158" s="1"/>
      <c r="IB1158" s="1"/>
      <c r="IC1158" s="1"/>
      <c r="ID1158" s="1"/>
      <c r="IE1158" s="1"/>
      <c r="IF1158" s="1"/>
      <c r="IG1158" s="1"/>
      <c r="IH1158" s="1"/>
      <c r="II1158" s="1"/>
    </row>
    <row r="1159" spans="1:243" s="2" customFormat="1" ht="15">
      <c r="A1159" s="25"/>
      <c r="B1159" s="26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  <c r="HW1159" s="1"/>
      <c r="HX1159" s="1"/>
      <c r="HY1159" s="1"/>
      <c r="HZ1159" s="1"/>
      <c r="IA1159" s="1"/>
      <c r="IB1159" s="1"/>
      <c r="IC1159" s="1"/>
      <c r="ID1159" s="1"/>
      <c r="IE1159" s="1"/>
      <c r="IF1159" s="1"/>
      <c r="IG1159" s="1"/>
      <c r="IH1159" s="1"/>
      <c r="II1159" s="1"/>
    </row>
    <row r="1160" spans="1:243" s="2" customFormat="1" ht="15">
      <c r="A1160" s="25"/>
      <c r="B1160" s="26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  <c r="HF1160" s="1"/>
      <c r="HG1160" s="1"/>
      <c r="HH1160" s="1"/>
      <c r="HI1160" s="1"/>
      <c r="HJ1160" s="1"/>
      <c r="HK1160" s="1"/>
      <c r="HL1160" s="1"/>
      <c r="HM1160" s="1"/>
      <c r="HN1160" s="1"/>
      <c r="HO1160" s="1"/>
      <c r="HP1160" s="1"/>
      <c r="HQ1160" s="1"/>
      <c r="HR1160" s="1"/>
      <c r="HS1160" s="1"/>
      <c r="HT1160" s="1"/>
      <c r="HU1160" s="1"/>
      <c r="HV1160" s="1"/>
      <c r="HW1160" s="1"/>
      <c r="HX1160" s="1"/>
      <c r="HY1160" s="1"/>
      <c r="HZ1160" s="1"/>
      <c r="IA1160" s="1"/>
      <c r="IB1160" s="1"/>
      <c r="IC1160" s="1"/>
      <c r="ID1160" s="1"/>
      <c r="IE1160" s="1"/>
      <c r="IF1160" s="1"/>
      <c r="IG1160" s="1"/>
      <c r="IH1160" s="1"/>
      <c r="II1160" s="1"/>
    </row>
    <row r="1161" spans="1:243" s="2" customFormat="1" ht="15">
      <c r="A1161" s="25"/>
      <c r="B1161" s="26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  <c r="HF1161" s="1"/>
      <c r="HG1161" s="1"/>
      <c r="HH1161" s="1"/>
      <c r="HI1161" s="1"/>
      <c r="HJ1161" s="1"/>
      <c r="HK1161" s="1"/>
      <c r="HL1161" s="1"/>
      <c r="HM1161" s="1"/>
      <c r="HN1161" s="1"/>
      <c r="HO1161" s="1"/>
      <c r="HP1161" s="1"/>
      <c r="HQ1161" s="1"/>
      <c r="HR1161" s="1"/>
      <c r="HS1161" s="1"/>
      <c r="HT1161" s="1"/>
      <c r="HU1161" s="1"/>
      <c r="HV1161" s="1"/>
      <c r="HW1161" s="1"/>
      <c r="HX1161" s="1"/>
      <c r="HY1161" s="1"/>
      <c r="HZ1161" s="1"/>
      <c r="IA1161" s="1"/>
      <c r="IB1161" s="1"/>
      <c r="IC1161" s="1"/>
      <c r="ID1161" s="1"/>
      <c r="IE1161" s="1"/>
      <c r="IF1161" s="1"/>
      <c r="IG1161" s="1"/>
      <c r="IH1161" s="1"/>
      <c r="II1161" s="1"/>
    </row>
    <row r="1162" spans="1:243" s="2" customFormat="1" ht="15">
      <c r="A1162" s="25"/>
      <c r="B1162" s="26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  <c r="HF1162" s="1"/>
      <c r="HG1162" s="1"/>
      <c r="HH1162" s="1"/>
      <c r="HI1162" s="1"/>
      <c r="HJ1162" s="1"/>
      <c r="HK1162" s="1"/>
      <c r="HL1162" s="1"/>
      <c r="HM1162" s="1"/>
      <c r="HN1162" s="1"/>
      <c r="HO1162" s="1"/>
      <c r="HP1162" s="1"/>
      <c r="HQ1162" s="1"/>
      <c r="HR1162" s="1"/>
      <c r="HS1162" s="1"/>
      <c r="HT1162" s="1"/>
      <c r="HU1162" s="1"/>
      <c r="HV1162" s="1"/>
      <c r="HW1162" s="1"/>
      <c r="HX1162" s="1"/>
      <c r="HY1162" s="1"/>
      <c r="HZ1162" s="1"/>
      <c r="IA1162" s="1"/>
      <c r="IB1162" s="1"/>
      <c r="IC1162" s="1"/>
      <c r="ID1162" s="1"/>
      <c r="IE1162" s="1"/>
      <c r="IF1162" s="1"/>
      <c r="IG1162" s="1"/>
      <c r="IH1162" s="1"/>
      <c r="II1162" s="1"/>
    </row>
    <row r="1163" spans="1:243" s="2" customFormat="1" ht="15">
      <c r="A1163" s="25"/>
      <c r="B1163" s="26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  <c r="HF1163" s="1"/>
      <c r="HG1163" s="1"/>
      <c r="HH1163" s="1"/>
      <c r="HI1163" s="1"/>
      <c r="HJ1163" s="1"/>
      <c r="HK1163" s="1"/>
      <c r="HL1163" s="1"/>
      <c r="HM1163" s="1"/>
      <c r="HN1163" s="1"/>
      <c r="HO1163" s="1"/>
      <c r="HP1163" s="1"/>
      <c r="HQ1163" s="1"/>
      <c r="HR1163" s="1"/>
      <c r="HS1163" s="1"/>
      <c r="HT1163" s="1"/>
      <c r="HU1163" s="1"/>
      <c r="HV1163" s="1"/>
      <c r="HW1163" s="1"/>
      <c r="HX1163" s="1"/>
      <c r="HY1163" s="1"/>
      <c r="HZ1163" s="1"/>
      <c r="IA1163" s="1"/>
      <c r="IB1163" s="1"/>
      <c r="IC1163" s="1"/>
      <c r="ID1163" s="1"/>
      <c r="IE1163" s="1"/>
      <c r="IF1163" s="1"/>
      <c r="IG1163" s="1"/>
      <c r="IH1163" s="1"/>
      <c r="II1163" s="1"/>
    </row>
    <row r="1164" spans="1:243" s="2" customFormat="1" ht="15">
      <c r="A1164" s="25"/>
      <c r="B1164" s="26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  <c r="HF1164" s="1"/>
      <c r="HG1164" s="1"/>
      <c r="HH1164" s="1"/>
      <c r="HI1164" s="1"/>
      <c r="HJ1164" s="1"/>
      <c r="HK1164" s="1"/>
      <c r="HL1164" s="1"/>
      <c r="HM1164" s="1"/>
      <c r="HN1164" s="1"/>
      <c r="HO1164" s="1"/>
      <c r="HP1164" s="1"/>
      <c r="HQ1164" s="1"/>
      <c r="HR1164" s="1"/>
      <c r="HS1164" s="1"/>
      <c r="HT1164" s="1"/>
      <c r="HU1164" s="1"/>
      <c r="HV1164" s="1"/>
      <c r="HW1164" s="1"/>
      <c r="HX1164" s="1"/>
      <c r="HY1164" s="1"/>
      <c r="HZ1164" s="1"/>
      <c r="IA1164" s="1"/>
      <c r="IB1164" s="1"/>
      <c r="IC1164" s="1"/>
      <c r="ID1164" s="1"/>
      <c r="IE1164" s="1"/>
      <c r="IF1164" s="1"/>
      <c r="IG1164" s="1"/>
      <c r="IH1164" s="1"/>
      <c r="II1164" s="1"/>
    </row>
    <row r="1165" spans="1:243" s="2" customFormat="1" ht="15">
      <c r="A1165" s="25"/>
      <c r="B1165" s="26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  <c r="HF1165" s="1"/>
      <c r="HG1165" s="1"/>
      <c r="HH1165" s="1"/>
      <c r="HI1165" s="1"/>
      <c r="HJ1165" s="1"/>
      <c r="HK1165" s="1"/>
      <c r="HL1165" s="1"/>
      <c r="HM1165" s="1"/>
      <c r="HN1165" s="1"/>
      <c r="HO1165" s="1"/>
      <c r="HP1165" s="1"/>
      <c r="HQ1165" s="1"/>
      <c r="HR1165" s="1"/>
      <c r="HS1165" s="1"/>
      <c r="HT1165" s="1"/>
      <c r="HU1165" s="1"/>
      <c r="HV1165" s="1"/>
      <c r="HW1165" s="1"/>
      <c r="HX1165" s="1"/>
      <c r="HY1165" s="1"/>
      <c r="HZ1165" s="1"/>
      <c r="IA1165" s="1"/>
      <c r="IB1165" s="1"/>
      <c r="IC1165" s="1"/>
      <c r="ID1165" s="1"/>
      <c r="IE1165" s="1"/>
      <c r="IF1165" s="1"/>
      <c r="IG1165" s="1"/>
      <c r="IH1165" s="1"/>
      <c r="II1165" s="1"/>
    </row>
    <row r="1166" spans="1:243" s="2" customFormat="1" ht="15">
      <c r="A1166" s="25"/>
      <c r="B1166" s="26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  <c r="HF1166" s="1"/>
      <c r="HG1166" s="1"/>
      <c r="HH1166" s="1"/>
      <c r="HI1166" s="1"/>
      <c r="HJ1166" s="1"/>
      <c r="HK1166" s="1"/>
      <c r="HL1166" s="1"/>
      <c r="HM1166" s="1"/>
      <c r="HN1166" s="1"/>
      <c r="HO1166" s="1"/>
      <c r="HP1166" s="1"/>
      <c r="HQ1166" s="1"/>
      <c r="HR1166" s="1"/>
      <c r="HS1166" s="1"/>
      <c r="HT1166" s="1"/>
      <c r="HU1166" s="1"/>
      <c r="HV1166" s="1"/>
      <c r="HW1166" s="1"/>
      <c r="HX1166" s="1"/>
      <c r="HY1166" s="1"/>
      <c r="HZ1166" s="1"/>
      <c r="IA1166" s="1"/>
      <c r="IB1166" s="1"/>
      <c r="IC1166" s="1"/>
      <c r="ID1166" s="1"/>
      <c r="IE1166" s="1"/>
      <c r="IF1166" s="1"/>
      <c r="IG1166" s="1"/>
      <c r="IH1166" s="1"/>
      <c r="II1166" s="1"/>
    </row>
    <row r="1167" spans="1:243" s="2" customFormat="1" ht="15">
      <c r="A1167" s="25"/>
      <c r="B1167" s="26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  <c r="HF1167" s="1"/>
      <c r="HG1167" s="1"/>
      <c r="HH1167" s="1"/>
      <c r="HI1167" s="1"/>
      <c r="HJ1167" s="1"/>
      <c r="HK1167" s="1"/>
      <c r="HL1167" s="1"/>
      <c r="HM1167" s="1"/>
      <c r="HN1167" s="1"/>
      <c r="HO1167" s="1"/>
      <c r="HP1167" s="1"/>
      <c r="HQ1167" s="1"/>
      <c r="HR1167" s="1"/>
      <c r="HS1167" s="1"/>
      <c r="HT1167" s="1"/>
      <c r="HU1167" s="1"/>
      <c r="HV1167" s="1"/>
      <c r="HW1167" s="1"/>
      <c r="HX1167" s="1"/>
      <c r="HY1167" s="1"/>
      <c r="HZ1167" s="1"/>
      <c r="IA1167" s="1"/>
      <c r="IB1167" s="1"/>
      <c r="IC1167" s="1"/>
      <c r="ID1167" s="1"/>
      <c r="IE1167" s="1"/>
      <c r="IF1167" s="1"/>
      <c r="IG1167" s="1"/>
      <c r="IH1167" s="1"/>
      <c r="II1167" s="1"/>
    </row>
    <row r="1168" spans="1:243" s="2" customFormat="1" ht="15">
      <c r="A1168" s="25"/>
      <c r="B1168" s="26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</row>
    <row r="1169" spans="1:243" s="2" customFormat="1" ht="15">
      <c r="A1169" s="25"/>
      <c r="B1169" s="26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  <c r="GY1169" s="1"/>
      <c r="GZ1169" s="1"/>
      <c r="HA1169" s="1"/>
      <c r="HB1169" s="1"/>
      <c r="HC1169" s="1"/>
      <c r="HD1169" s="1"/>
      <c r="HE1169" s="1"/>
      <c r="HF1169" s="1"/>
      <c r="HG1169" s="1"/>
      <c r="HH1169" s="1"/>
      <c r="HI1169" s="1"/>
      <c r="HJ1169" s="1"/>
      <c r="HK1169" s="1"/>
      <c r="HL1169" s="1"/>
      <c r="HM1169" s="1"/>
      <c r="HN1169" s="1"/>
      <c r="HO1169" s="1"/>
      <c r="HP1169" s="1"/>
      <c r="HQ1169" s="1"/>
      <c r="HR1169" s="1"/>
      <c r="HS1169" s="1"/>
      <c r="HT1169" s="1"/>
      <c r="HU1169" s="1"/>
      <c r="HV1169" s="1"/>
      <c r="HW1169" s="1"/>
      <c r="HX1169" s="1"/>
      <c r="HY1169" s="1"/>
      <c r="HZ1169" s="1"/>
      <c r="IA1169" s="1"/>
      <c r="IB1169" s="1"/>
      <c r="IC1169" s="1"/>
      <c r="ID1169" s="1"/>
      <c r="IE1169" s="1"/>
      <c r="IF1169" s="1"/>
      <c r="IG1169" s="1"/>
      <c r="IH1169" s="1"/>
      <c r="II1169" s="1"/>
    </row>
  </sheetData>
  <sheetProtection/>
  <mergeCells count="4">
    <mergeCell ref="B1:F1"/>
    <mergeCell ref="A2:F2"/>
    <mergeCell ref="E3:F3"/>
    <mergeCell ref="G75:G78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</cp:lastModifiedBy>
  <cp:lastPrinted>2022-07-26T11:20:59Z</cp:lastPrinted>
  <dcterms:created xsi:type="dcterms:W3CDTF">1996-10-08T23:32:33Z</dcterms:created>
  <dcterms:modified xsi:type="dcterms:W3CDTF">2022-11-10T07:17:10Z</dcterms:modified>
  <cp:category/>
  <cp:version/>
  <cp:contentType/>
  <cp:contentStatus/>
</cp:coreProperties>
</file>