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Июнь" sheetId="5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52" l="1"/>
  <c r="C13" i="52"/>
  <c r="C11" i="52"/>
  <c r="C27" i="52"/>
  <c r="C32" i="52"/>
  <c r="C28" i="52"/>
  <c r="C24" i="52"/>
  <c r="C20" i="52"/>
  <c r="E37" i="52" l="1"/>
  <c r="D37" i="52"/>
  <c r="C37" i="52"/>
  <c r="E36" i="52"/>
  <c r="D36" i="52"/>
  <c r="D33" i="52" s="1"/>
  <c r="C36" i="52"/>
  <c r="E35" i="52"/>
  <c r="C35" i="52"/>
  <c r="C34" i="52"/>
  <c r="C33" i="52" s="1"/>
  <c r="E33" i="52"/>
  <c r="E32" i="52"/>
  <c r="D32" i="52"/>
  <c r="E31" i="52"/>
  <c r="D31" i="52"/>
  <c r="D26" i="52" s="1"/>
  <c r="C31" i="52"/>
  <c r="D29" i="52"/>
  <c r="C29" i="52"/>
  <c r="E28" i="52"/>
  <c r="E26" i="52" s="1"/>
  <c r="D28" i="52"/>
  <c r="C26" i="52"/>
  <c r="C22" i="52"/>
  <c r="C23" i="52"/>
  <c r="E22" i="52"/>
  <c r="D22" i="52"/>
  <c r="C21" i="52"/>
  <c r="E20" i="52"/>
  <c r="E18" i="52"/>
  <c r="E16" i="52" s="1"/>
  <c r="D18" i="52"/>
  <c r="C18" i="52"/>
  <c r="C17" i="52"/>
  <c r="C16" i="52" s="1"/>
  <c r="D16" i="52"/>
  <c r="C15" i="52"/>
  <c r="C14" i="52" s="1"/>
  <c r="E14" i="52"/>
  <c r="D14" i="52"/>
  <c r="E13" i="52"/>
  <c r="D13" i="52"/>
  <c r="D6" i="52" s="1"/>
  <c r="D44" i="52" s="1"/>
  <c r="C10" i="52"/>
  <c r="C9" i="52"/>
  <c r="C8" i="52"/>
  <c r="C6" i="52" s="1"/>
  <c r="E6" i="52"/>
  <c r="C44" i="52" l="1"/>
  <c r="E44" i="52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<sst xmlns="http://schemas.openxmlformats.org/spreadsheetml/2006/main" count="83" uniqueCount="82">
  <si>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</si>
  <si>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</si>
  <si>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</si>
  <si>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</si>
  <si>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</si>
  <si>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</si>
  <si>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</si>
  <si>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</si>
  <si>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</si>
  <si>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</si>
  <si>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</si>
  <si>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</si>
  <si>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</si>
  <si>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</si>
  <si>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</si>
  <si>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</si>
  <si>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</si>
  <si>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</si>
  <si>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</si>
  <si>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</si>
  <si>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</si>
  <si>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</si>
  <si>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</si>
  <si>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</si>
  <si>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</si>
  <si>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</si>
  <si>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</si>
  <si>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</si>
  <si>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</si>
  <si>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</si>
  <si>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</si>
  <si>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</si>
  <si>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</si>
  <si>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</si>
  <si>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</si>
  <si>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</si>
  <si>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</si>
  <si>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</si>
  <si>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</si>
  <si>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</si>
  <si>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</si>
  <si>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</si>
  <si>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</si>
  <si>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</si>
  <si>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</si>
  <si>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</si>
  <si>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</si>
  <si>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</si>
  <si>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</si>
  <si>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</si>
  <si>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</si>
  <si>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</si>
  <si>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</si>
  <si>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</si>
  <si>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</si>
  <si>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</si>
  <si>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</si>
  <si>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</si>
  <si>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</si>
  <si>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</si>
  <si>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</si>
  <si>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</si>
  <si>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</si>
  <si>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</si>
  <si>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</si>
  <si>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</si>
  <si>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</si>
  <si>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</si>
  <si>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</si>
  <si>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</si>
  <si>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</si>
  <si>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</si>
  <si>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</si>
  <si>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</si>
  <si>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</si>
  <si>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</si>
  <si>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</si>
  <si>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</si>
  <si>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</si>
  <si>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</si>
  <si>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</si>
  <si>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29.06.2023 № 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</si>
</sst>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11" t="s">
        <v>80</v>
      </c>
      <c r="D1" s="12"/>
      <c r="E1" s="12"/>
    </row>
    <row r="2" spans="1:5" ht="48" customHeight="1" x14ac:dyDescent="0.25">
      <c r="A2" s="13" t="s">
        <v>75</v>
      </c>
      <c r="B2" s="14"/>
      <c r="C2" s="14"/>
      <c r="D2" s="15"/>
      <c r="E2" s="15"/>
    </row>
    <row r="3" spans="1:5" ht="21.75" customHeight="1" x14ac:dyDescent="0.25">
      <c r="A3" s="16" t="s">
        <v>81</v>
      </c>
      <c r="B3" s="17"/>
      <c r="C3" s="17"/>
      <c r="D3" s="17"/>
      <c r="E3" s="17"/>
    </row>
    <row r="4" spans="1:5" ht="19.5" x14ac:dyDescent="0.25">
      <c r="A4" s="9"/>
      <c r="B4" s="18"/>
      <c r="C4" s="19"/>
      <c r="D4" s="20" t="s">
        <v>61</v>
      </c>
      <c r="E4" s="20"/>
    </row>
    <row r="5" spans="1:5" ht="31.5" x14ac:dyDescent="0.25">
      <c r="A5" s="21" t="s">
        <v>62</v>
      </c>
      <c r="B5" s="22" t="s">
        <v>4</v>
      </c>
      <c r="C5" s="21" t="s">
        <v>66</v>
      </c>
      <c r="D5" s="23" t="s">
        <v>73</v>
      </c>
      <c r="E5" s="23" t="s">
        <v>76</v>
      </c>
    </row>
    <row r="6" spans="1:5" ht="17.25" customHeight="1" x14ac:dyDescent="0.25">
      <c r="A6" s="24" t="s">
        <v>5</v>
      </c>
      <c r="B6" s="6" t="s">
        <v>67</v>
      </c>
      <c r="C6" s="5">
        <f>SUM(C7:C13)</f>
        <v>60896156.409999996</v>
      </c>
      <c r="D6" s="5">
        <f t="shared" ref="D6:E6" si="0">SUM(D7:D13)</f>
        <v>51989234.259999998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v>1809780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</f>
        <v>1258481.5799999998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</f>
        <v>34386223.440000005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f>13635224.12+27690</f>
        <v>13662914.119999999</v>
      </c>
      <c r="D11" s="3">
        <v>13002830.17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1798219.9+3696521.05+423486.87+1731844.62+669013+577364.53-423486.87+679940.8+102853.37+23000</f>
        <v>9278757.2699999996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24" t="s">
        <v>47</v>
      </c>
      <c r="B14" s="6" t="s">
        <v>48</v>
      </c>
      <c r="C14" s="5">
        <f>SUM(C15)</f>
        <v>178773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</f>
        <v>178773</v>
      </c>
      <c r="D15" s="2">
        <v>112000</v>
      </c>
      <c r="E15" s="2">
        <v>113000</v>
      </c>
    </row>
    <row r="16" spans="1:5" ht="15.75" x14ac:dyDescent="0.25">
      <c r="A16" s="24" t="s">
        <v>12</v>
      </c>
      <c r="B16" s="6" t="s">
        <v>13</v>
      </c>
      <c r="C16" s="5">
        <f>SUM(C17:C21)</f>
        <v>60176297.119999997</v>
      </c>
      <c r="D16" s="5">
        <f t="shared" ref="D16:E16" si="2">SUM(D17:D21)</f>
        <v>8533603.9699999988</v>
      </c>
      <c r="E16" s="5">
        <f t="shared" si="2"/>
        <v>8838786.6899999995</v>
      </c>
    </row>
    <row r="17" spans="1:5" ht="15.75" x14ac:dyDescent="0.25">
      <c r="A17" s="8" t="s">
        <v>14</v>
      </c>
      <c r="B17" s="7" t="s">
        <v>15</v>
      </c>
      <c r="C17" s="2">
        <f>218139.07+21600+9770.53</f>
        <v>249509.6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</f>
        <v>899262.5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v>3500000</v>
      </c>
      <c r="D19" s="3">
        <v>3800000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14659800.94+245000+94336.68+10104.88+613259.42+39139040.04+10000+178000+188950.8+100000</f>
        <v>55238492.759999998</v>
      </c>
      <c r="D20" s="3">
        <v>4187794.29</v>
      </c>
      <c r="E20" s="3">
        <f>8287794.29-4100000</f>
        <v>4187794.29</v>
      </c>
    </row>
    <row r="21" spans="1:5" ht="15.75" x14ac:dyDescent="0.25">
      <c r="A21" s="8" t="s">
        <v>43</v>
      </c>
      <c r="B21" s="25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24" t="s">
        <v>16</v>
      </c>
      <c r="B22" s="26" t="s">
        <v>45</v>
      </c>
      <c r="C22" s="5">
        <f>SUM(C23:C25)</f>
        <v>3980574.1599999997</v>
      </c>
      <c r="D22" s="5">
        <f t="shared" ref="D22:E22" si="3">SUM(D23:D25)</f>
        <v>1639492.93</v>
      </c>
      <c r="E22" s="5">
        <f t="shared" si="3"/>
        <v>1639492.93</v>
      </c>
    </row>
    <row r="23" spans="1:5" ht="15.75" x14ac:dyDescent="0.25">
      <c r="A23" s="8" t="s">
        <v>50</v>
      </c>
      <c r="B23" s="25" t="s">
        <v>51</v>
      </c>
      <c r="C23" s="2">
        <f>20647.68+99490.2</f>
        <v>120137.88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5" t="s">
        <v>46</v>
      </c>
      <c r="C24" s="2">
        <f>519970+300000+236384.48-10000+327908</f>
        <v>1374262.48</v>
      </c>
      <c r="D24" s="3">
        <v>491700</v>
      </c>
      <c r="E24" s="3">
        <v>491700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2644145.25-1500000+100000+322150.38+134416.45+423486.87+65212+100906.96+299947.4-100000-2887.05-1204.46</f>
        <v>2486173.7999999998</v>
      </c>
      <c r="D25" s="3">
        <v>1127145.25</v>
      </c>
      <c r="E25" s="3">
        <v>1127145.25</v>
      </c>
    </row>
    <row r="26" spans="1:5" ht="15.75" x14ac:dyDescent="0.25">
      <c r="A26" s="24" t="s">
        <v>18</v>
      </c>
      <c r="B26" s="6" t="s">
        <v>19</v>
      </c>
      <c r="C26" s="5">
        <f>SUM(C27:C32)</f>
        <v>405223361.16000003</v>
      </c>
      <c r="D26" s="5">
        <f t="shared" ref="D26:E26" si="4">SUM(D27:D32)</f>
        <v>303287652.90999997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150140386.64+103684.64+500000+602189+9940315.36+586068.1+824932.71+1231411.18+12000000+149216.21-6160.81+2860000+11135294+553232.32+5601654.23+167186+219686.4+145000-289800-87519.6+499996-14385.85</f>
        <v>196862386.53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145575727.23+255000+33392+608484.51+2911447.6+3353.38+1073.12+89391.43+164004+49529.43+272268.8+369256+100000+1004791.08+2901114.87-167186-219686.4-584518</f>
        <v>153367443.05000001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</f>
        <v>26012733.239999998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v>174000</v>
      </c>
      <c r="D30" s="3">
        <v>174000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26459609.24+127064.13+38373.37+113400+963900+56700+435910+150000+84522+289800+87519.6</f>
        <v>28806798.34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24">
        <v>1000</v>
      </c>
      <c r="B33" s="6" t="s">
        <v>28</v>
      </c>
      <c r="C33" s="5">
        <f>SUM(C34:C36)</f>
        <v>7843586.5999999996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</f>
        <v>2137752.1800000002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</f>
        <v>5583334.4199999999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24" t="s">
        <v>54</v>
      </c>
      <c r="B37" s="6" t="s">
        <v>56</v>
      </c>
      <c r="C37" s="5">
        <f>SUM(C38:C39)</f>
        <v>1650386.24</v>
      </c>
      <c r="D37" s="5">
        <f t="shared" ref="D37:E37" si="6">SUM(D38:D39)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24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24" t="s">
        <v>34</v>
      </c>
      <c r="B42" s="27" t="s">
        <v>35</v>
      </c>
      <c r="C42" s="5"/>
      <c r="D42" s="3"/>
      <c r="E42" s="3"/>
    </row>
    <row r="43" spans="1:5" ht="31.5" hidden="1" x14ac:dyDescent="0.25">
      <c r="A43" s="8" t="s">
        <v>36</v>
      </c>
      <c r="B43" s="28" t="s">
        <v>37</v>
      </c>
      <c r="C43" s="2"/>
      <c r="D43" s="3"/>
      <c r="E43" s="3"/>
    </row>
    <row r="44" spans="1:5" ht="15.75" x14ac:dyDescent="0.25">
      <c r="A44" s="29"/>
      <c r="B44" s="30" t="s">
        <v>33</v>
      </c>
      <c r="C44" s="5">
        <f>C6+C14+C16+C22+C26+C33+C37</f>
        <v>539949134.69000006</v>
      </c>
      <c r="D44" s="5">
        <f t="shared" ref="D44:E44" si="7">D6+D14+D16+D22+D26+D33+D37</f>
        <v>373144623.89999992</v>
      </c>
      <c r="E44" s="5">
        <f t="shared" si="7"/>
        <v>370433329.43999994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2023-06-30T07:00:28Z</dcterms:modified>
</cp:coreProperties>
</file>